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3114環境水道課\02_上下水道班\3114_02_02_水道経営\08_調査・報告\市町村振興課\50_経営比較分析表\R1_四万十町_経営比較分析表\"/>
    </mc:Choice>
  </mc:AlternateContent>
  <workbookProtection workbookAlgorithmName="SHA-512" workbookHashValue="JC3D0U1u2rKrXXifT2AMQHftez/ZUakPoAvf4/WE7Djhc4t8fv7QKVFVNJY3TpZduhy7gMSBzu6zNNW/vzBCNg==" workbookSaltValue="zYPZyOxEolxS0QJcwUwW/Q==" workbookSpinCount="100000" lockStructure="1"/>
  <bookViews>
    <workbookView xWindow="0" yWindow="0" windowWidth="15360" windowHeight="7635"/>
  </bookViews>
  <sheets>
    <sheet name="法非適用_水道事業" sheetId="4" r:id="rId1"/>
    <sheet name="データ" sheetId="5" state="hidden" r:id="rId2"/>
  </sheets>
  <calcPr calcId="162913" iterate="1" iterateCount="1"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<sst xmlns="http://schemas.openxmlformats.org/spreadsheetml/2006/main" count="233" uniqueCount="117">
  <si>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</si>
  <si>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</si>
  <si>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</si>
  <si>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</si>
  <si>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</si>
  <si>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</si>
  <si>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</si>
  <si>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</si>
  <si>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</si>
  <si>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</si>
  <si>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</si>
  <si>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</si>
  <si>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</si>
  <si>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</si>
  <si>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</si>
  <si>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</si>
  <si>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</si>
  <si>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</si>
  <si>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</si>
  <si>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</si>
  <si>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</si>
  <si>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</si>
  <si>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</si>
  <si>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</si>
  <si>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</si>
  <si>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</si>
  <si>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</si>
  <si>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</si>
  <si>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</si>
  <si>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</si>
  <si>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</si>
  <si>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</si>
  <si>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</si>
  <si>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</si>
  <si>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</si>
  <si>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</si>
  <si>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</si>
  <si>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</si>
  <si>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</si>
  <si>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</si>
  <si>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</si>
  <si>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</si>
  <si>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</si>
  <si>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</si>
  <si>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</si>
  <si>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</si>
  <si>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</si>
  <si>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</si>
  <si>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</si>
  <si>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</si>
  <si>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</si>
  <si>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</si>
  <si>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</si>
  <si>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</si>
  <si>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</si>
  <si>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</si>
  <si>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</si>
  <si>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</si>
  <si>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</si>
  <si>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</si>
  <si>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</si>
  <si>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</si>
  <si>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</si>
  <si>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</si>
  <si>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</si>
  <si>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</si>
  <si>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</si>
  <si>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</si>
  <si>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</si>
  <si>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</si>
  <si>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</si>
  <si>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</si>
  <si>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</si>
  <si>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</si>
  <si>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</si>
  <si>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</si>
  <si>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</si>
  <si>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</si>
  <si>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</si>
  <si>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</si>
  <si>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</si>
  <si>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</si>
  <si>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</si>
  <si>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</si>
  <si>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</si>
  <si>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</si>
  <si>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</si>
  <si>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</si>
  <si>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</si>
  <si>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</si>
  <si>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</si>
  <si>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</si>
  <si>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</si>
  <si>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</si>
  <si>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</si>
  <si>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</si>
  <si>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四万十町</t>
  </si>
  <si>
    <t>法非適用</t>
  </si>
  <si>
    <t>水道事業</t>
  </si>
  <si>
    <t>簡易水道事業</t>
  </si>
  <si>
    <t>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</si>
  <si>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</si>
  <si>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</si>
  <si>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</si>
  <si>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</si>
  <si>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</si>
  <si>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</si>
  <si>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</si>
  <si>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</si>
  <si>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</si>
  <si>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</si>
  <si>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</si>
  <si>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</si>
  <si>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</si>
  <si>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簡易水道事業では、飲料水供給施設4施設を含め32施設を特別会計により運営している。
　過疎化が進んだ小規模集落が点在する地域では、地形上施設整備に費用が嵩むうえ、運営基盤が脆弱で独立の収入で賄いきれない分などは、一般会計から繰入れられている。
　費用が収益によってどの程度まかなわれているかを示す収益的収支比率は、全国や類似団体の平均値よりも下回っており、本町は広範な給水区域面積を抱える割に給水人口密度が低く、数多くの小規模施設の建設投資を手掛けてきた結果と言える。また、給水人口の減少、節水意識の浸透及び著しい高齢化等も影響し、現状では料金収入の増加による経営改善は見込めず、料金回収率も低いことから、他会計繰入金に依存せざるを得ない状況である。
　施設利用率は、一日給水能力に対する一日平均給水量の割合を示すもので、比較的に高い値を示しており、ほぼ良好な状況といえる。
　平成19年度に国庫補助事業の適用範囲が見直され、地方公営企業法の適用を受ける上水道事業に統合することを前提に、国の補助事業を受けて水道未普及地域の解消や老朽施設の統合整備及び、耐震化等を重要事業の柱として施設の整備・改良を図ってきた。これに伴って地方債償還金の支払額が大きくなり、収支に影響してきている。地方債残高は平成28年度、地方債償還金支払額は令和2年度をピークに緩やかに減少していくが、今後さらなる経営改善と料金改定を視野に入れた見直しが必要である。</t>
    <phoneticPr fontId="4"/>
  </si>
  <si>
    <t>老朽化した施設の更新を計画的に行ってきたが、構造物に付帯したポンプ設備や滅菌設備といった機械施設の大半は耐用年数を経過しており、老朽化が著しいため、故障が発生した時点で修繕や交換対応をしている。また、有収水率が低下していることから、配水管路の老朽化による漏水が疑われる。
　今後は、配水施設や配水管路の老朽化による漏水対策と機械設備の適正管理を行い施設全体の長寿命化を強化していく必要がある。 ※管路更新率グラフにおいて、H27年の更新率が上昇してのは新設配水管延長と誤って計上していたため、この分が高率となっていた。実際はこの年の更新率はH28年とほぼ同様の更新率である。</t>
    <phoneticPr fontId="4"/>
  </si>
  <si>
    <t>　本町は、町村合併時に水道普及率が低い旧町村があり、合併後はその解消や統合整備を重要事業の柱として施設整備を図ってきた。
　経営状況は今後一層厳しい状況が続くと予想されることから、健全経営を目指すうえで、サービスを低下させずに業務の効率化や外部委託業務の拡大を検討していく。令和２年度に水道経営の統合したため、公営企業会計方式により会計処理を行うために、資産台帳の整備、料金体系の検討、統合後の上水道事業会計への影響などを調査・分析を行っており、料金改定も含めた具体的な経営改善の対策を検討していく。</t>
    <rPh sb="137" eb="139">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</si>
</sst>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11.37</c:v>
                </c:pt>
                <c:pt idx="1">
                  <c:v>7.0000000000000007E-2</c:v>
                </c:pt>
                <c:pt idx="2">
                  <c:v>0.17</c:v>
                </c:pt>
                <c:pt idx="3">
                  <c:v>0.24</c:v>
                </c:pt>
                <c:pt idx="4">
                  <c:v>0.09</c:v>
                </c:pt>
              </c:numCache>
            </c:numRef>
          </c:val>
          <c:extLst>
            <c:ext xmlns:c16="http://schemas.microsoft.com/office/drawing/2014/chart" uri="{C3380CC4-5D6E-409C-BE32-E72D297353CC}">
              <c16:uniqueId val="{00000000-5F3F-4516-96BB-1C086F7C5F4E}"/>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0.43</c:v>
                </c:pt>
                <c:pt idx="2">
                  <c:v>0.56000000000000005</c:v>
                </c:pt>
                <c:pt idx="3">
                  <c:v>0.31</c:v>
                </c:pt>
                <c:pt idx="4">
                  <c:v>0.42</c:v>
                </c:pt>
              </c:numCache>
            </c:numRef>
          </c:val>
          <c:smooth val="0"/>
          <c:extLst>
            <c:ext xmlns:c16="http://schemas.microsoft.com/office/drawing/2014/chart" uri="{C3380CC4-5D6E-409C-BE32-E72D297353CC}">
              <c16:uniqueId val="{00000001-5F3F-4516-96BB-1C086F7C5F4E}"/>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79.959999999999994</c:v>
                </c:pt>
                <c:pt idx="1">
                  <c:v>73.03</c:v>
                </c:pt>
                <c:pt idx="2">
                  <c:v>72.959999999999994</c:v>
                </c:pt>
                <c:pt idx="3">
                  <c:v>74.66</c:v>
                </c:pt>
                <c:pt idx="4">
                  <c:v>73.98</c:v>
                </c:pt>
              </c:numCache>
            </c:numRef>
          </c:val>
          <c:extLst>
            <c:ext xmlns:c16="http://schemas.microsoft.com/office/drawing/2014/chart" uri="{C3380CC4-5D6E-409C-BE32-E72D297353CC}">
              <c16:uniqueId val="{00000000-3EC2-41DD-A5E3-6B6CE9F1C49D}"/>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59.87</c:v>
                </c:pt>
                <c:pt idx="1">
                  <c:v>59.59</c:v>
                </c:pt>
                <c:pt idx="2">
                  <c:v>61.79</c:v>
                </c:pt>
                <c:pt idx="3">
                  <c:v>59.59</c:v>
                </c:pt>
                <c:pt idx="4">
                  <c:v>58.56</c:v>
                </c:pt>
              </c:numCache>
            </c:numRef>
          </c:val>
          <c:smooth val="0"/>
          <c:extLst>
            <c:ext xmlns:c16="http://schemas.microsoft.com/office/drawing/2014/chart" uri="{C3380CC4-5D6E-409C-BE32-E72D297353CC}">
              <c16:uniqueId val="{00000001-3EC2-41DD-A5E3-6B6CE9F1C49D}"/>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71.040000000000006</c:v>
                </c:pt>
                <c:pt idx="1">
                  <c:v>71.349999999999994</c:v>
                </c:pt>
                <c:pt idx="2">
                  <c:v>71.22</c:v>
                </c:pt>
                <c:pt idx="3">
                  <c:v>69.069999999999993</c:v>
                </c:pt>
                <c:pt idx="4">
                  <c:v>67.84</c:v>
                </c:pt>
              </c:numCache>
            </c:numRef>
          </c:val>
          <c:extLst>
            <c:ext xmlns:c16="http://schemas.microsoft.com/office/drawing/2014/chart" uri="{C3380CC4-5D6E-409C-BE32-E72D297353CC}">
              <c16:uniqueId val="{00000000-D820-4E4B-B0EE-9530A5D6548B}"/>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75.48</c:v>
                </c:pt>
                <c:pt idx="1">
                  <c:v>74.64</c:v>
                </c:pt>
                <c:pt idx="2">
                  <c:v>74.98</c:v>
                </c:pt>
                <c:pt idx="3">
                  <c:v>74.19</c:v>
                </c:pt>
                <c:pt idx="4">
                  <c:v>73.680000000000007</c:v>
                </c:pt>
              </c:numCache>
            </c:numRef>
          </c:val>
          <c:smooth val="0"/>
          <c:extLst>
            <c:ext xmlns:c16="http://schemas.microsoft.com/office/drawing/2014/chart" uri="{C3380CC4-5D6E-409C-BE32-E72D297353CC}">
              <c16:uniqueId val="{00000001-D820-4E4B-B0EE-9530A5D6548B}"/>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59.22</c:v>
                </c:pt>
                <c:pt idx="1">
                  <c:v>57.62</c:v>
                </c:pt>
                <c:pt idx="2">
                  <c:v>64.31</c:v>
                </c:pt>
                <c:pt idx="3">
                  <c:v>59.47</c:v>
                </c:pt>
                <c:pt idx="4">
                  <c:v>52.22</c:v>
                </c:pt>
              </c:numCache>
            </c:numRef>
          </c:val>
          <c:extLst>
            <c:ext xmlns:c16="http://schemas.microsoft.com/office/drawing/2014/chart" uri="{C3380CC4-5D6E-409C-BE32-E72D297353CC}">
              <c16:uniqueId val="{00000000-FFB4-48D0-98AC-BFB41F3E834D}"/>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76.02</c:v>
                </c:pt>
                <c:pt idx="1">
                  <c:v>77.66</c:v>
                </c:pt>
                <c:pt idx="2">
                  <c:v>74.03</c:v>
                </c:pt>
                <c:pt idx="3">
                  <c:v>73.2</c:v>
                </c:pt>
                <c:pt idx="4">
                  <c:v>73.42</c:v>
                </c:pt>
              </c:numCache>
            </c:numRef>
          </c:val>
          <c:smooth val="0"/>
          <c:extLst>
            <c:ext xmlns:c16="http://schemas.microsoft.com/office/drawing/2014/chart" uri="{C3380CC4-5D6E-409C-BE32-E72D297353CC}">
              <c16:uniqueId val="{00000001-FFB4-48D0-98AC-BFB41F3E834D}"/>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5CD-47D0-8DDA-DE532CB27475}"/>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5CD-47D0-8DDA-DE532CB27475}"/>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B67-4CFE-90E2-B22984118DD3}"/>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B67-4CFE-90E2-B22984118DD3}"/>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310-4449-A2BC-4C478CAC8C12}"/>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310-4449-A2BC-4C478CAC8C12}"/>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CA2-47B8-818D-DDC36C9C5D8E}"/>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CA2-47B8-818D-DDC36C9C5D8E}"/>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1989.95</c:v>
                </c:pt>
                <c:pt idx="1">
                  <c:v>1984.65</c:v>
                </c:pt>
                <c:pt idx="2">
                  <c:v>1919.32</c:v>
                </c:pt>
                <c:pt idx="3">
                  <c:v>1844.15</c:v>
                </c:pt>
                <c:pt idx="4">
                  <c:v>1885.98</c:v>
                </c:pt>
              </c:numCache>
            </c:numRef>
          </c:val>
          <c:extLst>
            <c:ext xmlns:c16="http://schemas.microsoft.com/office/drawing/2014/chart" uri="{C3380CC4-5D6E-409C-BE32-E72D297353CC}">
              <c16:uniqueId val="{00000000-DB00-40E0-9423-9EB94183A718}"/>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1246.73</c:v>
                </c:pt>
                <c:pt idx="1">
                  <c:v>1281.51</c:v>
                </c:pt>
                <c:pt idx="2">
                  <c:v>1068.53</c:v>
                </c:pt>
                <c:pt idx="3">
                  <c:v>995.48</c:v>
                </c:pt>
                <c:pt idx="4">
                  <c:v>982.31</c:v>
                </c:pt>
              </c:numCache>
            </c:numRef>
          </c:val>
          <c:smooth val="0"/>
          <c:extLst>
            <c:ext xmlns:c16="http://schemas.microsoft.com/office/drawing/2014/chart" uri="{C3380CC4-5D6E-409C-BE32-E72D297353CC}">
              <c16:uniqueId val="{00000001-DB00-40E0-9423-9EB94183A718}"/>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47.11</c:v>
                </c:pt>
                <c:pt idx="1">
                  <c:v>46.89</c:v>
                </c:pt>
                <c:pt idx="2">
                  <c:v>46.91</c:v>
                </c:pt>
                <c:pt idx="3">
                  <c:v>42.37</c:v>
                </c:pt>
                <c:pt idx="4">
                  <c:v>36.89</c:v>
                </c:pt>
              </c:numCache>
            </c:numRef>
          </c:val>
          <c:extLst>
            <c:ext xmlns:c16="http://schemas.microsoft.com/office/drawing/2014/chart" uri="{C3380CC4-5D6E-409C-BE32-E72D297353CC}">
              <c16:uniqueId val="{00000000-79DD-4340-AAFE-A8DF24C49555}"/>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54.33</c:v>
                </c:pt>
                <c:pt idx="1">
                  <c:v>55.02</c:v>
                </c:pt>
                <c:pt idx="2">
                  <c:v>59.33</c:v>
                </c:pt>
                <c:pt idx="3">
                  <c:v>55.46</c:v>
                </c:pt>
                <c:pt idx="4">
                  <c:v>53.77</c:v>
                </c:pt>
              </c:numCache>
            </c:numRef>
          </c:val>
          <c:smooth val="0"/>
          <c:extLst>
            <c:ext xmlns:c16="http://schemas.microsoft.com/office/drawing/2014/chart" uri="{C3380CC4-5D6E-409C-BE32-E72D297353CC}">
              <c16:uniqueId val="{00000001-79DD-4340-AAFE-A8DF24C49555}"/>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305.52</c:v>
                </c:pt>
                <c:pt idx="1">
                  <c:v>310.20999999999998</c:v>
                </c:pt>
                <c:pt idx="2">
                  <c:v>307</c:v>
                </c:pt>
                <c:pt idx="3">
                  <c:v>337.33</c:v>
                </c:pt>
                <c:pt idx="4">
                  <c:v>361.89</c:v>
                </c:pt>
              </c:numCache>
            </c:numRef>
          </c:val>
          <c:extLst>
            <c:ext xmlns:c16="http://schemas.microsoft.com/office/drawing/2014/chart" uri="{C3380CC4-5D6E-409C-BE32-E72D297353CC}">
              <c16:uniqueId val="{00000000-78CC-4750-97A2-EDF6B62BE045}"/>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341.05</c:v>
                </c:pt>
                <c:pt idx="1">
                  <c:v>330.62</c:v>
                </c:pt>
                <c:pt idx="2">
                  <c:v>279.67</c:v>
                </c:pt>
                <c:pt idx="3">
                  <c:v>299.77999999999997</c:v>
                </c:pt>
                <c:pt idx="4">
                  <c:v>305.38</c:v>
                </c:pt>
              </c:numCache>
            </c:numRef>
          </c:val>
          <c:smooth val="0"/>
          <c:extLst>
            <c:ext xmlns:c16="http://schemas.microsoft.com/office/drawing/2014/chart" uri="{C3380CC4-5D6E-409C-BE32-E72D297353CC}">
              <c16:uniqueId val="{00000001-78CC-4750-97A2-EDF6B62BE045}"/>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47"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高知県　四万十町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3"/>
      <c r="BK7" s="3"/>
      <c r="BL7" s="4" t="s">
        <v>9</v>
      </c>
      <c r="BM7" s="5"/>
      <c r="BN7" s="5"/>
      <c r="BO7" s="5"/>
      <c r="BP7" s="5"/>
      <c r="BQ7" s="5"/>
      <c r="BR7" s="5"/>
      <c r="BS7" s="5"/>
      <c r="BT7" s="5"/>
      <c r="BU7" s="5"/>
      <c r="BV7" s="5"/>
      <c r="BW7" s="5"/>
      <c r="BX7" s="5"/>
      <c r="BY7" s="6"/>
    </row>
    <row r="8" spans="1:78" ht="18.75" customHeight="1" x14ac:dyDescent="0.15">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D1</v>
      </c>
      <c r="X8" s="73"/>
      <c r="Y8" s="73"/>
      <c r="Z8" s="73"/>
      <c r="AA8" s="73"/>
      <c r="AB8" s="73"/>
      <c r="AC8" s="73"/>
      <c r="AD8" s="73" t="str">
        <f>データ!$M$6</f>
        <v>非設置</v>
      </c>
      <c r="AE8" s="73"/>
      <c r="AF8" s="73"/>
      <c r="AG8" s="73"/>
      <c r="AH8" s="73"/>
      <c r="AI8" s="73"/>
      <c r="AJ8" s="73"/>
      <c r="AK8" s="2"/>
      <c r="AL8" s="67">
        <f>データ!$R$6</f>
        <v>16809</v>
      </c>
      <c r="AM8" s="67"/>
      <c r="AN8" s="67"/>
      <c r="AO8" s="67"/>
      <c r="AP8" s="67"/>
      <c r="AQ8" s="67"/>
      <c r="AR8" s="67"/>
      <c r="AS8" s="67"/>
      <c r="AT8" s="66">
        <f>データ!$S$6</f>
        <v>642.28</v>
      </c>
      <c r="AU8" s="66"/>
      <c r="AV8" s="66"/>
      <c r="AW8" s="66"/>
      <c r="AX8" s="66"/>
      <c r="AY8" s="66"/>
      <c r="AZ8" s="66"/>
      <c r="BA8" s="66"/>
      <c r="BB8" s="66">
        <f>データ!$T$6</f>
        <v>26.17</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3"/>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3"/>
      <c r="BK9" s="3"/>
      <c r="BL9" s="64" t="s">
        <v>19</v>
      </c>
      <c r="BM9" s="65"/>
      <c r="BN9" s="10" t="s">
        <v>20</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69.52</v>
      </c>
      <c r="Q10" s="66"/>
      <c r="R10" s="66"/>
      <c r="S10" s="66"/>
      <c r="T10" s="66"/>
      <c r="U10" s="66"/>
      <c r="V10" s="66"/>
      <c r="W10" s="67">
        <f>データ!$Q$6</f>
        <v>2728</v>
      </c>
      <c r="X10" s="67"/>
      <c r="Y10" s="67"/>
      <c r="Z10" s="67"/>
      <c r="AA10" s="67"/>
      <c r="AB10" s="67"/>
      <c r="AC10" s="67"/>
      <c r="AD10" s="2"/>
      <c r="AE10" s="2"/>
      <c r="AF10" s="2"/>
      <c r="AG10" s="2"/>
      <c r="AH10" s="2"/>
      <c r="AI10" s="2"/>
      <c r="AJ10" s="2"/>
      <c r="AK10" s="2"/>
      <c r="AL10" s="67">
        <f>データ!$U$6</f>
        <v>11555</v>
      </c>
      <c r="AM10" s="67"/>
      <c r="AN10" s="67"/>
      <c r="AO10" s="67"/>
      <c r="AP10" s="67"/>
      <c r="AQ10" s="67"/>
      <c r="AR10" s="67"/>
      <c r="AS10" s="67"/>
      <c r="AT10" s="66">
        <f>データ!$V$6</f>
        <v>108.1</v>
      </c>
      <c r="AU10" s="66"/>
      <c r="AV10" s="66"/>
      <c r="AW10" s="66"/>
      <c r="AX10" s="66"/>
      <c r="AY10" s="66"/>
      <c r="AZ10" s="66"/>
      <c r="BA10" s="66"/>
      <c r="BB10" s="66">
        <f>データ!$W$6</f>
        <v>106.89</v>
      </c>
      <c r="BC10" s="66"/>
      <c r="BD10" s="66"/>
      <c r="BE10" s="66"/>
      <c r="BF10" s="66"/>
      <c r="BG10" s="66"/>
      <c r="BH10" s="66"/>
      <c r="BI10" s="66"/>
      <c r="BJ10" s="2"/>
      <c r="BK10" s="2"/>
      <c r="BL10" s="68" t="s">
        <v>21</v>
      </c>
      <c r="BM10" s="69"/>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0" t="s">
        <v>114</v>
      </c>
      <c r="BM16" s="51"/>
      <c r="BN16" s="51"/>
      <c r="BO16" s="51"/>
      <c r="BP16" s="51"/>
      <c r="BQ16" s="51"/>
      <c r="BR16" s="51"/>
      <c r="BS16" s="51"/>
      <c r="BT16" s="51"/>
      <c r="BU16" s="51"/>
      <c r="BV16" s="51"/>
      <c r="BW16" s="51"/>
      <c r="BX16" s="51"/>
      <c r="BY16" s="51"/>
      <c r="BZ16" s="52"/>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3"/>
      <c r="BM44" s="54"/>
      <c r="BN44" s="54"/>
      <c r="BO44" s="54"/>
      <c r="BP44" s="54"/>
      <c r="BQ44" s="54"/>
      <c r="BR44" s="54"/>
      <c r="BS44" s="54"/>
      <c r="BT44" s="54"/>
      <c r="BU44" s="54"/>
      <c r="BV44" s="54"/>
      <c r="BW44" s="54"/>
      <c r="BX44" s="54"/>
      <c r="BY44" s="54"/>
      <c r="BZ44" s="55"/>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0" t="s">
        <v>115</v>
      </c>
      <c r="BM47" s="51"/>
      <c r="BN47" s="51"/>
      <c r="BO47" s="51"/>
      <c r="BP47" s="51"/>
      <c r="BQ47" s="51"/>
      <c r="BR47" s="51"/>
      <c r="BS47" s="51"/>
      <c r="BT47" s="51"/>
      <c r="BU47" s="51"/>
      <c r="BV47" s="51"/>
      <c r="BW47" s="51"/>
      <c r="BX47" s="51"/>
      <c r="BY47" s="51"/>
      <c r="BZ47" s="52"/>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3"/>
      <c r="BM63" s="54"/>
      <c r="BN63" s="54"/>
      <c r="BO63" s="54"/>
      <c r="BP63" s="54"/>
      <c r="BQ63" s="54"/>
      <c r="BR63" s="54"/>
      <c r="BS63" s="54"/>
      <c r="BT63" s="54"/>
      <c r="BU63" s="54"/>
      <c r="BV63" s="54"/>
      <c r="BW63" s="54"/>
      <c r="BX63" s="54"/>
      <c r="BY63" s="54"/>
      <c r="BZ63" s="55"/>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116</v>
      </c>
      <c r="BM66" s="51"/>
      <c r="BN66" s="51"/>
      <c r="BO66" s="51"/>
      <c r="BP66" s="51"/>
      <c r="BQ66" s="51"/>
      <c r="BR66" s="51"/>
      <c r="BS66" s="51"/>
      <c r="BT66" s="51"/>
      <c r="BU66" s="51"/>
      <c r="BV66" s="51"/>
      <c r="BW66" s="51"/>
      <c r="BX66" s="51"/>
      <c r="BY66" s="51"/>
      <c r="BZ66" s="52"/>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【76.03】</v>
      </c>
      <c r="F85" s="27" t="s">
        <v>41</v>
      </c>
      <c r="G85" s="27" t="s">
        <v>42</v>
      </c>
      <c r="H85" s="27" t="str">
        <f>データ!BO6</f>
        <v>【1,084.05】</v>
      </c>
      <c r="I85" s="27" t="str">
        <f>データ!BZ6</f>
        <v>【53.46】</v>
      </c>
      <c r="J85" s="27" t="str">
        <f>データ!CK6</f>
        <v>【300.47】</v>
      </c>
      <c r="K85" s="27" t="str">
        <f>データ!CV6</f>
        <v>【54.90】</v>
      </c>
      <c r="L85" s="27" t="str">
        <f>データ!DG6</f>
        <v>【73.31】</v>
      </c>
      <c r="M85" s="27" t="s">
        <v>42</v>
      </c>
      <c r="N85" s="27" t="s">
        <v>42</v>
      </c>
      <c r="O85" s="27" t="str">
        <f>データ!EN6</f>
        <v>【0.56】</v>
      </c>
    </row>
  </sheetData>
  <sheetProtection algorithmName="SHA-512" hashValue="Yk2UrvCVDkRMAHy8Cr57s+Gx5Ts0nTqmQ7wKH+pmRnmzmnz9sdAJKrresoZxXonx6q1iC+8T3EF2AqQTsepflw==" saltValue="EaF3Ot5VyYRoNIZbOvrLC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7" t="s">
        <v>52</v>
      </c>
      <c r="I3" s="78"/>
      <c r="J3" s="78"/>
      <c r="K3" s="78"/>
      <c r="L3" s="78"/>
      <c r="M3" s="78"/>
      <c r="N3" s="78"/>
      <c r="O3" s="78"/>
      <c r="P3" s="78"/>
      <c r="Q3" s="78"/>
      <c r="R3" s="78"/>
      <c r="S3" s="78"/>
      <c r="T3" s="78"/>
      <c r="U3" s="78"/>
      <c r="V3" s="78"/>
      <c r="W3" s="79"/>
      <c r="X3" s="83" t="s">
        <v>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54</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55</v>
      </c>
      <c r="B4" s="31"/>
      <c r="C4" s="31"/>
      <c r="D4" s="31"/>
      <c r="E4" s="31"/>
      <c r="F4" s="31"/>
      <c r="G4" s="31"/>
      <c r="H4" s="80"/>
      <c r="I4" s="81"/>
      <c r="J4" s="81"/>
      <c r="K4" s="81"/>
      <c r="L4" s="81"/>
      <c r="M4" s="81"/>
      <c r="N4" s="81"/>
      <c r="O4" s="81"/>
      <c r="P4" s="81"/>
      <c r="Q4" s="81"/>
      <c r="R4" s="81"/>
      <c r="S4" s="81"/>
      <c r="T4" s="81"/>
      <c r="U4" s="81"/>
      <c r="V4" s="81"/>
      <c r="W4" s="82"/>
      <c r="X4" s="76" t="s">
        <v>56</v>
      </c>
      <c r="Y4" s="76"/>
      <c r="Z4" s="76"/>
      <c r="AA4" s="76"/>
      <c r="AB4" s="76"/>
      <c r="AC4" s="76"/>
      <c r="AD4" s="76"/>
      <c r="AE4" s="76"/>
      <c r="AF4" s="76"/>
      <c r="AG4" s="76"/>
      <c r="AH4" s="76"/>
      <c r="AI4" s="76" t="s">
        <v>57</v>
      </c>
      <c r="AJ4" s="76"/>
      <c r="AK4" s="76"/>
      <c r="AL4" s="76"/>
      <c r="AM4" s="76"/>
      <c r="AN4" s="76"/>
      <c r="AO4" s="76"/>
      <c r="AP4" s="76"/>
      <c r="AQ4" s="76"/>
      <c r="AR4" s="76"/>
      <c r="AS4" s="76"/>
      <c r="AT4" s="76" t="s">
        <v>58</v>
      </c>
      <c r="AU4" s="76"/>
      <c r="AV4" s="76"/>
      <c r="AW4" s="76"/>
      <c r="AX4" s="76"/>
      <c r="AY4" s="76"/>
      <c r="AZ4" s="76"/>
      <c r="BA4" s="76"/>
      <c r="BB4" s="76"/>
      <c r="BC4" s="76"/>
      <c r="BD4" s="76"/>
      <c r="BE4" s="76" t="s">
        <v>59</v>
      </c>
      <c r="BF4" s="76"/>
      <c r="BG4" s="76"/>
      <c r="BH4" s="76"/>
      <c r="BI4" s="76"/>
      <c r="BJ4" s="76"/>
      <c r="BK4" s="76"/>
      <c r="BL4" s="76"/>
      <c r="BM4" s="76"/>
      <c r="BN4" s="76"/>
      <c r="BO4" s="76"/>
      <c r="BP4" s="76" t="s">
        <v>60</v>
      </c>
      <c r="BQ4" s="76"/>
      <c r="BR4" s="76"/>
      <c r="BS4" s="76"/>
      <c r="BT4" s="76"/>
      <c r="BU4" s="76"/>
      <c r="BV4" s="76"/>
      <c r="BW4" s="76"/>
      <c r="BX4" s="76"/>
      <c r="BY4" s="76"/>
      <c r="BZ4" s="76"/>
      <c r="CA4" s="76" t="s">
        <v>61</v>
      </c>
      <c r="CB4" s="76"/>
      <c r="CC4" s="76"/>
      <c r="CD4" s="76"/>
      <c r="CE4" s="76"/>
      <c r="CF4" s="76"/>
      <c r="CG4" s="76"/>
      <c r="CH4" s="76"/>
      <c r="CI4" s="76"/>
      <c r="CJ4" s="76"/>
      <c r="CK4" s="76"/>
      <c r="CL4" s="76" t="s">
        <v>62</v>
      </c>
      <c r="CM4" s="76"/>
      <c r="CN4" s="76"/>
      <c r="CO4" s="76"/>
      <c r="CP4" s="76"/>
      <c r="CQ4" s="76"/>
      <c r="CR4" s="76"/>
      <c r="CS4" s="76"/>
      <c r="CT4" s="76"/>
      <c r="CU4" s="76"/>
      <c r="CV4" s="76"/>
      <c r="CW4" s="76" t="s">
        <v>63</v>
      </c>
      <c r="CX4" s="76"/>
      <c r="CY4" s="76"/>
      <c r="CZ4" s="76"/>
      <c r="DA4" s="76"/>
      <c r="DB4" s="76"/>
      <c r="DC4" s="76"/>
      <c r="DD4" s="76"/>
      <c r="DE4" s="76"/>
      <c r="DF4" s="76"/>
      <c r="DG4" s="76"/>
      <c r="DH4" s="76" t="s">
        <v>64</v>
      </c>
      <c r="DI4" s="76"/>
      <c r="DJ4" s="76"/>
      <c r="DK4" s="76"/>
      <c r="DL4" s="76"/>
      <c r="DM4" s="76"/>
      <c r="DN4" s="76"/>
      <c r="DO4" s="76"/>
      <c r="DP4" s="76"/>
      <c r="DQ4" s="76"/>
      <c r="DR4" s="76"/>
      <c r="DS4" s="76" t="s">
        <v>65</v>
      </c>
      <c r="DT4" s="76"/>
      <c r="DU4" s="76"/>
      <c r="DV4" s="76"/>
      <c r="DW4" s="76"/>
      <c r="DX4" s="76"/>
      <c r="DY4" s="76"/>
      <c r="DZ4" s="76"/>
      <c r="EA4" s="76"/>
      <c r="EB4" s="76"/>
      <c r="EC4" s="76"/>
      <c r="ED4" s="76" t="s">
        <v>66</v>
      </c>
      <c r="EE4" s="76"/>
      <c r="EF4" s="76"/>
      <c r="EG4" s="76"/>
      <c r="EH4" s="76"/>
      <c r="EI4" s="76"/>
      <c r="EJ4" s="76"/>
      <c r="EK4" s="76"/>
      <c r="EL4" s="76"/>
      <c r="EM4" s="76"/>
      <c r="EN4" s="76"/>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2019</v>
      </c>
      <c r="C6" s="34">
        <f t="shared" ref="C6:W6" si="3">C7</f>
        <v>394122</v>
      </c>
      <c r="D6" s="34">
        <f t="shared" si="3"/>
        <v>47</v>
      </c>
      <c r="E6" s="34">
        <f t="shared" si="3"/>
        <v>1</v>
      </c>
      <c r="F6" s="34">
        <f t="shared" si="3"/>
        <v>0</v>
      </c>
      <c r="G6" s="34">
        <f t="shared" si="3"/>
        <v>0</v>
      </c>
      <c r="H6" s="34" t="str">
        <f t="shared" si="3"/>
        <v>高知県　四万十町</v>
      </c>
      <c r="I6" s="34" t="str">
        <f t="shared" si="3"/>
        <v>法非適用</v>
      </c>
      <c r="J6" s="34" t="str">
        <f t="shared" si="3"/>
        <v>水道事業</v>
      </c>
      <c r="K6" s="34" t="str">
        <f t="shared" si="3"/>
        <v>簡易水道事業</v>
      </c>
      <c r="L6" s="34" t="str">
        <f t="shared" si="3"/>
        <v>D1</v>
      </c>
      <c r="M6" s="34" t="str">
        <f t="shared" si="3"/>
        <v>非設置</v>
      </c>
      <c r="N6" s="35" t="str">
        <f t="shared" si="3"/>
        <v>-</v>
      </c>
      <c r="O6" s="35" t="str">
        <f t="shared" si="3"/>
        <v>該当数値なし</v>
      </c>
      <c r="P6" s="35">
        <f t="shared" si="3"/>
        <v>69.52</v>
      </c>
      <c r="Q6" s="35">
        <f t="shared" si="3"/>
        <v>2728</v>
      </c>
      <c r="R6" s="35">
        <f t="shared" si="3"/>
        <v>16809</v>
      </c>
      <c r="S6" s="35">
        <f t="shared" si="3"/>
        <v>642.28</v>
      </c>
      <c r="T6" s="35">
        <f t="shared" si="3"/>
        <v>26.17</v>
      </c>
      <c r="U6" s="35">
        <f t="shared" si="3"/>
        <v>11555</v>
      </c>
      <c r="V6" s="35">
        <f t="shared" si="3"/>
        <v>108.1</v>
      </c>
      <c r="W6" s="35">
        <f t="shared" si="3"/>
        <v>106.89</v>
      </c>
      <c r="X6" s="36">
        <f>IF(X7="",NA(),X7)</f>
        <v>59.22</v>
      </c>
      <c r="Y6" s="36">
        <f t="shared" ref="Y6:AG6" si="4">IF(Y7="",NA(),Y7)</f>
        <v>57.62</v>
      </c>
      <c r="Z6" s="36">
        <f t="shared" si="4"/>
        <v>64.31</v>
      </c>
      <c r="AA6" s="36">
        <f t="shared" si="4"/>
        <v>59.47</v>
      </c>
      <c r="AB6" s="36">
        <f t="shared" si="4"/>
        <v>52.22</v>
      </c>
      <c r="AC6" s="36">
        <f t="shared" si="4"/>
        <v>76.02</v>
      </c>
      <c r="AD6" s="36">
        <f t="shared" si="4"/>
        <v>77.66</v>
      </c>
      <c r="AE6" s="36">
        <f t="shared" si="4"/>
        <v>74.03</v>
      </c>
      <c r="AF6" s="36">
        <f t="shared" si="4"/>
        <v>73.2</v>
      </c>
      <c r="AG6" s="36">
        <f t="shared" si="4"/>
        <v>73.42</v>
      </c>
      <c r="AH6" s="35" t="str">
        <f>IF(AH7="","",IF(AH7="-","【-】","【"&amp;SUBSTITUTE(TEXT(AH7,"#,##0.00"),"-","△")&amp;"】"))</f>
        <v>【76.03】</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1989.95</v>
      </c>
      <c r="BF6" s="36">
        <f t="shared" ref="BF6:BN6" si="7">IF(BF7="",NA(),BF7)</f>
        <v>1984.65</v>
      </c>
      <c r="BG6" s="36">
        <f t="shared" si="7"/>
        <v>1919.32</v>
      </c>
      <c r="BH6" s="36">
        <f t="shared" si="7"/>
        <v>1844.15</v>
      </c>
      <c r="BI6" s="36">
        <f t="shared" si="7"/>
        <v>1885.98</v>
      </c>
      <c r="BJ6" s="36">
        <f t="shared" si="7"/>
        <v>1246.73</v>
      </c>
      <c r="BK6" s="36">
        <f t="shared" si="7"/>
        <v>1281.51</v>
      </c>
      <c r="BL6" s="36">
        <f t="shared" si="7"/>
        <v>1068.53</v>
      </c>
      <c r="BM6" s="36">
        <f t="shared" si="7"/>
        <v>995.48</v>
      </c>
      <c r="BN6" s="36">
        <f t="shared" si="7"/>
        <v>982.31</v>
      </c>
      <c r="BO6" s="35" t="str">
        <f>IF(BO7="","",IF(BO7="-","【-】","【"&amp;SUBSTITUTE(TEXT(BO7,"#,##0.00"),"-","△")&amp;"】"))</f>
        <v>【1,084.05】</v>
      </c>
      <c r="BP6" s="36">
        <f>IF(BP7="",NA(),BP7)</f>
        <v>47.11</v>
      </c>
      <c r="BQ6" s="36">
        <f t="shared" ref="BQ6:BY6" si="8">IF(BQ7="",NA(),BQ7)</f>
        <v>46.89</v>
      </c>
      <c r="BR6" s="36">
        <f t="shared" si="8"/>
        <v>46.91</v>
      </c>
      <c r="BS6" s="36">
        <f t="shared" si="8"/>
        <v>42.37</v>
      </c>
      <c r="BT6" s="36">
        <f t="shared" si="8"/>
        <v>36.89</v>
      </c>
      <c r="BU6" s="36">
        <f t="shared" si="8"/>
        <v>54.33</v>
      </c>
      <c r="BV6" s="36">
        <f t="shared" si="8"/>
        <v>55.02</v>
      </c>
      <c r="BW6" s="36">
        <f t="shared" si="8"/>
        <v>59.33</v>
      </c>
      <c r="BX6" s="36">
        <f t="shared" si="8"/>
        <v>55.46</v>
      </c>
      <c r="BY6" s="36">
        <f t="shared" si="8"/>
        <v>53.77</v>
      </c>
      <c r="BZ6" s="35" t="str">
        <f>IF(BZ7="","",IF(BZ7="-","【-】","【"&amp;SUBSTITUTE(TEXT(BZ7,"#,##0.00"),"-","△")&amp;"】"))</f>
        <v>【53.46】</v>
      </c>
      <c r="CA6" s="36">
        <f>IF(CA7="",NA(),CA7)</f>
        <v>305.52</v>
      </c>
      <c r="CB6" s="36">
        <f t="shared" ref="CB6:CJ6" si="9">IF(CB7="",NA(),CB7)</f>
        <v>310.20999999999998</v>
      </c>
      <c r="CC6" s="36">
        <f t="shared" si="9"/>
        <v>307</v>
      </c>
      <c r="CD6" s="36">
        <f t="shared" si="9"/>
        <v>337.33</v>
      </c>
      <c r="CE6" s="36">
        <f t="shared" si="9"/>
        <v>361.89</v>
      </c>
      <c r="CF6" s="36">
        <f t="shared" si="9"/>
        <v>341.05</v>
      </c>
      <c r="CG6" s="36">
        <f t="shared" si="9"/>
        <v>330.62</v>
      </c>
      <c r="CH6" s="36">
        <f t="shared" si="9"/>
        <v>279.67</v>
      </c>
      <c r="CI6" s="36">
        <f t="shared" si="9"/>
        <v>299.77999999999997</v>
      </c>
      <c r="CJ6" s="36">
        <f t="shared" si="9"/>
        <v>305.38</v>
      </c>
      <c r="CK6" s="35" t="str">
        <f>IF(CK7="","",IF(CK7="-","【-】","【"&amp;SUBSTITUTE(TEXT(CK7,"#,##0.00"),"-","△")&amp;"】"))</f>
        <v>【300.47】</v>
      </c>
      <c r="CL6" s="36">
        <f>IF(CL7="",NA(),CL7)</f>
        <v>79.959999999999994</v>
      </c>
      <c r="CM6" s="36">
        <f t="shared" ref="CM6:CU6" si="10">IF(CM7="",NA(),CM7)</f>
        <v>73.03</v>
      </c>
      <c r="CN6" s="36">
        <f t="shared" si="10"/>
        <v>72.959999999999994</v>
      </c>
      <c r="CO6" s="36">
        <f t="shared" si="10"/>
        <v>74.66</v>
      </c>
      <c r="CP6" s="36">
        <f t="shared" si="10"/>
        <v>73.98</v>
      </c>
      <c r="CQ6" s="36">
        <f t="shared" si="10"/>
        <v>59.87</v>
      </c>
      <c r="CR6" s="36">
        <f t="shared" si="10"/>
        <v>59.59</v>
      </c>
      <c r="CS6" s="36">
        <f t="shared" si="10"/>
        <v>61.79</v>
      </c>
      <c r="CT6" s="36">
        <f t="shared" si="10"/>
        <v>59.59</v>
      </c>
      <c r="CU6" s="36">
        <f t="shared" si="10"/>
        <v>58.56</v>
      </c>
      <c r="CV6" s="35" t="str">
        <f>IF(CV7="","",IF(CV7="-","【-】","【"&amp;SUBSTITUTE(TEXT(CV7,"#,##0.00"),"-","△")&amp;"】"))</f>
        <v>【54.90】</v>
      </c>
      <c r="CW6" s="36">
        <f>IF(CW7="",NA(),CW7)</f>
        <v>71.040000000000006</v>
      </c>
      <c r="CX6" s="36">
        <f t="shared" ref="CX6:DF6" si="11">IF(CX7="",NA(),CX7)</f>
        <v>71.349999999999994</v>
      </c>
      <c r="CY6" s="36">
        <f t="shared" si="11"/>
        <v>71.22</v>
      </c>
      <c r="CZ6" s="36">
        <f t="shared" si="11"/>
        <v>69.069999999999993</v>
      </c>
      <c r="DA6" s="36">
        <f t="shared" si="11"/>
        <v>67.84</v>
      </c>
      <c r="DB6" s="36">
        <f t="shared" si="11"/>
        <v>75.48</v>
      </c>
      <c r="DC6" s="36">
        <f t="shared" si="11"/>
        <v>74.64</v>
      </c>
      <c r="DD6" s="36">
        <f t="shared" si="11"/>
        <v>74.98</v>
      </c>
      <c r="DE6" s="36">
        <f t="shared" si="11"/>
        <v>74.19</v>
      </c>
      <c r="DF6" s="36">
        <f t="shared" si="11"/>
        <v>73.680000000000007</v>
      </c>
      <c r="DG6" s="35" t="str">
        <f>IF(DG7="","",IF(DG7="-","【-】","【"&amp;SUBSTITUTE(TEXT(DG7,"#,##0.00"),"-","△")&amp;"】"))</f>
        <v>【73.31】</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11.37</v>
      </c>
      <c r="EE6" s="36">
        <f t="shared" ref="EE6:EM6" si="14">IF(EE7="",NA(),EE7)</f>
        <v>7.0000000000000007E-2</v>
      </c>
      <c r="EF6" s="36">
        <f t="shared" si="14"/>
        <v>0.17</v>
      </c>
      <c r="EG6" s="36">
        <f t="shared" si="14"/>
        <v>0.24</v>
      </c>
      <c r="EH6" s="36">
        <f t="shared" si="14"/>
        <v>0.09</v>
      </c>
      <c r="EI6" s="36">
        <f t="shared" si="14"/>
        <v>0.54</v>
      </c>
      <c r="EJ6" s="36">
        <f t="shared" si="14"/>
        <v>0.43</v>
      </c>
      <c r="EK6" s="36">
        <f t="shared" si="14"/>
        <v>0.56000000000000005</v>
      </c>
      <c r="EL6" s="36">
        <f t="shared" si="14"/>
        <v>0.31</v>
      </c>
      <c r="EM6" s="36">
        <f t="shared" si="14"/>
        <v>0.42</v>
      </c>
      <c r="EN6" s="35" t="str">
        <f>IF(EN7="","",IF(EN7="-","【-】","【"&amp;SUBSTITUTE(TEXT(EN7,"#,##0.00"),"-","△")&amp;"】"))</f>
        <v>【0.56】</v>
      </c>
    </row>
    <row r="7" spans="1:144" s="37" customFormat="1" x14ac:dyDescent="0.15">
      <c r="A7" s="29"/>
      <c r="B7" s="38">
        <v>2019</v>
      </c>
      <c r="C7" s="38">
        <v>394122</v>
      </c>
      <c r="D7" s="38">
        <v>47</v>
      </c>
      <c r="E7" s="38">
        <v>1</v>
      </c>
      <c r="F7" s="38">
        <v>0</v>
      </c>
      <c r="G7" s="38">
        <v>0</v>
      </c>
      <c r="H7" s="38" t="s">
        <v>96</v>
      </c>
      <c r="I7" s="38" t="s">
        <v>97</v>
      </c>
      <c r="J7" s="38" t="s">
        <v>98</v>
      </c>
      <c r="K7" s="38" t="s">
        <v>99</v>
      </c>
      <c r="L7" s="38" t="s">
        <v>100</v>
      </c>
      <c r="M7" s="38" t="s">
        <v>101</v>
      </c>
      <c r="N7" s="39" t="s">
        <v>102</v>
      </c>
      <c r="O7" s="39" t="s">
        <v>103</v>
      </c>
      <c r="P7" s="39">
        <v>69.52</v>
      </c>
      <c r="Q7" s="39">
        <v>2728</v>
      </c>
      <c r="R7" s="39">
        <v>16809</v>
      </c>
      <c r="S7" s="39">
        <v>642.28</v>
      </c>
      <c r="T7" s="39">
        <v>26.17</v>
      </c>
      <c r="U7" s="39">
        <v>11555</v>
      </c>
      <c r="V7" s="39">
        <v>108.1</v>
      </c>
      <c r="W7" s="39">
        <v>106.89</v>
      </c>
      <c r="X7" s="39">
        <v>59.22</v>
      </c>
      <c r="Y7" s="39">
        <v>57.62</v>
      </c>
      <c r="Z7" s="39">
        <v>64.31</v>
      </c>
      <c r="AA7" s="39">
        <v>59.47</v>
      </c>
      <c r="AB7" s="39">
        <v>52.22</v>
      </c>
      <c r="AC7" s="39">
        <v>76.02</v>
      </c>
      <c r="AD7" s="39">
        <v>77.66</v>
      </c>
      <c r="AE7" s="39">
        <v>74.03</v>
      </c>
      <c r="AF7" s="39">
        <v>73.2</v>
      </c>
      <c r="AG7" s="39">
        <v>73.42</v>
      </c>
      <c r="AH7" s="39">
        <v>76.03</v>
      </c>
      <c r="AI7" s="39"/>
      <c r="AJ7" s="39"/>
      <c r="AK7" s="39"/>
      <c r="AL7" s="39"/>
      <c r="AM7" s="39"/>
      <c r="AN7" s="39"/>
      <c r="AO7" s="39"/>
      <c r="AP7" s="39"/>
      <c r="AQ7" s="39"/>
      <c r="AR7" s="39"/>
      <c r="AS7" s="39"/>
      <c r="AT7" s="39"/>
      <c r="AU7" s="39"/>
      <c r="AV7" s="39"/>
      <c r="AW7" s="39"/>
      <c r="AX7" s="39"/>
      <c r="AY7" s="39"/>
      <c r="AZ7" s="39"/>
      <c r="BA7" s="39"/>
      <c r="BB7" s="39"/>
      <c r="BC7" s="39"/>
      <c r="BD7" s="39"/>
      <c r="BE7" s="39">
        <v>1989.95</v>
      </c>
      <c r="BF7" s="39">
        <v>1984.65</v>
      </c>
      <c r="BG7" s="39">
        <v>1919.32</v>
      </c>
      <c r="BH7" s="39">
        <v>1844.15</v>
      </c>
      <c r="BI7" s="39">
        <v>1885.98</v>
      </c>
      <c r="BJ7" s="39">
        <v>1246.73</v>
      </c>
      <c r="BK7" s="39">
        <v>1281.51</v>
      </c>
      <c r="BL7" s="39">
        <v>1068.53</v>
      </c>
      <c r="BM7" s="39">
        <v>995.48</v>
      </c>
      <c r="BN7" s="39">
        <v>982.31</v>
      </c>
      <c r="BO7" s="39">
        <v>1084.05</v>
      </c>
      <c r="BP7" s="39">
        <v>47.11</v>
      </c>
      <c r="BQ7" s="39">
        <v>46.89</v>
      </c>
      <c r="BR7" s="39">
        <v>46.91</v>
      </c>
      <c r="BS7" s="39">
        <v>42.37</v>
      </c>
      <c r="BT7" s="39">
        <v>36.89</v>
      </c>
      <c r="BU7" s="39">
        <v>54.33</v>
      </c>
      <c r="BV7" s="39">
        <v>55.02</v>
      </c>
      <c r="BW7" s="39">
        <v>59.33</v>
      </c>
      <c r="BX7" s="39">
        <v>55.46</v>
      </c>
      <c r="BY7" s="39">
        <v>53.77</v>
      </c>
      <c r="BZ7" s="39">
        <v>53.46</v>
      </c>
      <c r="CA7" s="39">
        <v>305.52</v>
      </c>
      <c r="CB7" s="39">
        <v>310.20999999999998</v>
      </c>
      <c r="CC7" s="39">
        <v>307</v>
      </c>
      <c r="CD7" s="39">
        <v>337.33</v>
      </c>
      <c r="CE7" s="39">
        <v>361.89</v>
      </c>
      <c r="CF7" s="39">
        <v>341.05</v>
      </c>
      <c r="CG7" s="39">
        <v>330.62</v>
      </c>
      <c r="CH7" s="39">
        <v>279.67</v>
      </c>
      <c r="CI7" s="39">
        <v>299.77999999999997</v>
      </c>
      <c r="CJ7" s="39">
        <v>305.38</v>
      </c>
      <c r="CK7" s="39">
        <v>300.47000000000003</v>
      </c>
      <c r="CL7" s="39">
        <v>79.959999999999994</v>
      </c>
      <c r="CM7" s="39">
        <v>73.03</v>
      </c>
      <c r="CN7" s="39">
        <v>72.959999999999994</v>
      </c>
      <c r="CO7" s="39">
        <v>74.66</v>
      </c>
      <c r="CP7" s="39">
        <v>73.98</v>
      </c>
      <c r="CQ7" s="39">
        <v>59.87</v>
      </c>
      <c r="CR7" s="39">
        <v>59.59</v>
      </c>
      <c r="CS7" s="39">
        <v>61.79</v>
      </c>
      <c r="CT7" s="39">
        <v>59.59</v>
      </c>
      <c r="CU7" s="39">
        <v>58.56</v>
      </c>
      <c r="CV7" s="39">
        <v>54.9</v>
      </c>
      <c r="CW7" s="39">
        <v>71.040000000000006</v>
      </c>
      <c r="CX7" s="39">
        <v>71.349999999999994</v>
      </c>
      <c r="CY7" s="39">
        <v>71.22</v>
      </c>
      <c r="CZ7" s="39">
        <v>69.069999999999993</v>
      </c>
      <c r="DA7" s="39">
        <v>67.84</v>
      </c>
      <c r="DB7" s="39">
        <v>75.48</v>
      </c>
      <c r="DC7" s="39">
        <v>74.64</v>
      </c>
      <c r="DD7" s="39">
        <v>74.98</v>
      </c>
      <c r="DE7" s="39">
        <v>74.19</v>
      </c>
      <c r="DF7" s="39">
        <v>73.680000000000007</v>
      </c>
      <c r="DG7" s="39">
        <v>73.31</v>
      </c>
      <c r="DH7" s="39"/>
      <c r="DI7" s="39"/>
      <c r="DJ7" s="39"/>
      <c r="DK7" s="39"/>
      <c r="DL7" s="39"/>
      <c r="DM7" s="39"/>
      <c r="DN7" s="39"/>
      <c r="DO7" s="39"/>
      <c r="DP7" s="39"/>
      <c r="DQ7" s="39"/>
      <c r="DR7" s="39"/>
      <c r="DS7" s="39"/>
      <c r="DT7" s="39"/>
      <c r="DU7" s="39"/>
      <c r="DV7" s="39"/>
      <c r="DW7" s="39"/>
      <c r="DX7" s="39"/>
      <c r="DY7" s="39"/>
      <c r="DZ7" s="39"/>
      <c r="EA7" s="39"/>
      <c r="EB7" s="39"/>
      <c r="EC7" s="39"/>
      <c r="ED7" s="39">
        <v>11.37</v>
      </c>
      <c r="EE7" s="39">
        <v>7.0000000000000007E-2</v>
      </c>
      <c r="EF7" s="39">
        <v>0.17</v>
      </c>
      <c r="EG7" s="39">
        <v>0.24</v>
      </c>
      <c r="EH7" s="39">
        <v>0.09</v>
      </c>
      <c r="EI7" s="39">
        <v>0.54</v>
      </c>
      <c r="EJ7" s="39">
        <v>0.43</v>
      </c>
      <c r="EK7" s="39">
        <v>0.56000000000000005</v>
      </c>
      <c r="EL7" s="39">
        <v>0.31</v>
      </c>
      <c r="EM7" s="39">
        <v>0.42</v>
      </c>
      <c r="EN7" s="39">
        <v>0.56000000000000005</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 t="shared" ref="B10:E10" si="15">DATEVALUE($B7+12-B11&amp;"/1/"&amp;B12)</f>
        <v>46388</v>
      </c>
      <c r="C10" s="42">
        <f t="shared" si="15"/>
        <v>46753</v>
      </c>
      <c r="D10" s="42">
        <f t="shared" si="15"/>
        <v>47119</v>
      </c>
      <c r="E10" s="42">
        <f t="shared" si="15"/>
        <v>47484</v>
      </c>
      <c r="F10" s="43">
        <f>DATEVALUE($B7+12-F11&amp;"/1/"&amp;F12)</f>
        <v>47849</v>
      </c>
    </row>
    <row r="11" spans="1:144" x14ac:dyDescent="0.15">
      <c r="B11">
        <v>4</v>
      </c>
      <c r="C11">
        <v>3</v>
      </c>
      <c r="D11">
        <v>2</v>
      </c>
      <c r="E11">
        <v>1</v>
      </c>
      <c r="F11">
        <v>0</v>
      </c>
      <c r="G11" t="s">
        <v>109</v>
      </c>
    </row>
    <row r="12" spans="1:144" x14ac:dyDescent="0.15">
      <c r="B12">
        <v>1</v>
      </c>
      <c r="C12">
        <v>1</v>
      </c>
      <c r="D12">
        <v>1</v>
      </c>
      <c r="E12">
        <v>1</v>
      </c>
      <c r="F12">
        <v>1</v>
      </c>
      <c r="G12" t="s">
        <v>110</v>
      </c>
    </row>
    <row r="13" spans="1:144" x14ac:dyDescent="0.15">
      <c r="B13" t="s">
        <v>111</v>
      </c>
      <c r="C13" t="s">
        <v>111</v>
      </c>
      <c r="D13" t="s">
        <v>111</v>
      </c>
      <c r="E13" t="s">
        <v>111</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高知県中西部電算協議会</cp:lastModifiedBy>
  <cp:lastPrinted>2021-01-27T05:15:23Z</cp:lastPrinted>
  <dcterms:created xsi:type="dcterms:W3CDTF">2020-12-04T02:22:24Z</dcterms:created>
  <dcterms:modified xsi:type="dcterms:W3CDTF">2021-01-27T05:15:40Z</dcterms:modified>
  <cp:category/>
</cp:coreProperties>
</file>