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awaragi\Desktop\【経営比較分析表】2019_394271_47_010\"/>
    </mc:Choice>
  </mc:AlternateContent>
  <workbookProtection workbookAlgorithmName="SHA-512" workbookHashValue="9+6fmV8IMzLN/+h8ai0LzGgK/JoWPWfphhyYJuC0AxyL0PEraXdRgWPovvpwEfAXdOPM34VIiIXup2BWAkxk6g==" workbookSaltValue="a8qvam9YnKkG6DS1BUx2Yw==" workbookSpinCount="100000" lockStructure="1"/>
  <bookViews>
    <workbookView xWindow="0" yWindow="0" windowWidth="19200" windowHeight="114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<sst xmlns="http://schemas.openxmlformats.org/spreadsheetml/2006/main" count="233" uniqueCount="116">
  <si>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</si>
  <si>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</si>
  <si>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</si>
  <si>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</si>
  <si>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</si>
  <si>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</si>
  <si>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</si>
  <si>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</si>
  <si>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</si>
  <si>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</si>
  <si>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</si>
  <si>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</si>
  <si>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</si>
  <si>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</si>
  <si>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</si>
  <si>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</si>
  <si>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</si>
  <si>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</si>
  <si>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</si>
  <si>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</si>
  <si>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</si>
  <si>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</si>
  <si>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</si>
  <si>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</si>
  <si>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</si>
  <si>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</si>
  <si>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</si>
  <si>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</si>
  <si>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</si>
  <si>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</si>
  <si>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</si>
  <si>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</si>
  <si>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</si>
  <si>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</si>
  <si>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</si>
  <si>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</si>
  <si>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</si>
  <si>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</si>
  <si>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</si>
  <si>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</si>
  <si>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</si>
  <si>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</si>
  <si>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</si>
  <si>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</si>
  <si>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</si>
  <si>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</si>
  <si>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</si>
  <si>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</si>
  <si>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</si>
  <si>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</si>
  <si>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</si>
  <si>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</si>
  <si>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</si>
  <si>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</si>
  <si>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</si>
  <si>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</si>
  <si>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</si>
  <si>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</si>
  <si>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</si>
  <si>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</si>
  <si>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</si>
  <si>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</si>
  <si>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</si>
  <si>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</si>
  <si>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</si>
  <si>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</si>
  <si>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</si>
  <si>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</si>
  <si>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</si>
  <si>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</si>
  <si>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</si>
  <si>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</si>
  <si>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</si>
  <si>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</si>
  <si>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</si>
  <si>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</si>
  <si>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</si>
  <si>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</si>
  <si>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</si>
  <si>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</si>
  <si>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</si>
  <si>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</si>
  <si>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</si>
  <si>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</si>
  <si>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</si>
  <si>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</si>
  <si>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</si>
  <si>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</si>
  <si>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</si>
  <si>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</si>
  <si>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</si>
  <si>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</si>
  <si>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</si>
  <si>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</si>
  <si>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</si>
  <si>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三原村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</si>
  <si>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</si>
  <si>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</si>
  <si>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</si>
  <si>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</si>
  <si>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</si>
  <si>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</si>
  <si>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</si>
  <si>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</si>
  <si>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</si>
  <si>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</si>
  <si>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</si>
  <si>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</si>
  <si>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</si>
  <si>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</si>
  <si>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</si>
  <si>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</si>
  <si>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</si>
  <si>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今後は人口の減少に伴い年間総有収水量は減少していくと考えられる。
このような状況を踏まえ、水道事業の現状の分析を行い、将来の水需要量に見合った施設整備計画（長寿命化計画の策定）及び財政収支計画に基づいた経営改善に向けた取組みが必要である。</t>
    <phoneticPr fontId="4"/>
  </si>
  <si>
    <t>管路については布設後30年以上経過した老朽管もあり、漏水量が多いため多くの弊害が出ている。布設後30年以上経過した配水管路は今後計画的に耐震化を考慮した管路更新を進める必要がある。</t>
    <phoneticPr fontId="4"/>
  </si>
  <si>
    <t>給水人口が少ないため総収益が少なく、管路延長が人口の割に長いため経費もかさみ、収益的収支比率、給水原価及び有収率は平均値を下回り、単年度赤字であることにより、水道料金の改定を踏まえた経営改善に向けた取組みが必要であると考えられる。</t>
    <rPh sb="47" eb="49">
      <t>キュウスイ</t>
    </rPh>
    <rPh sb="49" eb="51">
      <t>ゲンカ</t>
    </rPh>
    <rPh sb="51" eb="52">
      <t>オヨ</t>
    </rPh>
    <rPh sb="53" eb="56">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</si>
</sst>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EF-47AB-9C38-049EC6DA6A2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BDEF-47AB-9C38-049EC6DA6A2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62.4</c:v>
                </c:pt>
                <c:pt idx="1">
                  <c:v>68.3</c:v>
                </c:pt>
                <c:pt idx="2">
                  <c:v>69.63</c:v>
                </c:pt>
                <c:pt idx="3">
                  <c:v>75.650000000000006</c:v>
                </c:pt>
                <c:pt idx="4">
                  <c:v>78.959999999999994</c:v>
                </c:pt>
              </c:numCache>
            </c:numRef>
          </c:val>
          <c:extLst>
            <c:ext xmlns:c16="http://schemas.microsoft.com/office/drawing/2014/chart" uri="{C3380CC4-5D6E-409C-BE32-E72D297353CC}">
              <c16:uniqueId val="{00000000-1496-4944-B625-6AA07897927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1496-4944-B625-6AA07897927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69.5</c:v>
                </c:pt>
                <c:pt idx="1">
                  <c:v>64.680000000000007</c:v>
                </c:pt>
                <c:pt idx="2">
                  <c:v>62.75</c:v>
                </c:pt>
                <c:pt idx="3">
                  <c:v>62.66</c:v>
                </c:pt>
                <c:pt idx="4">
                  <c:v>58.46</c:v>
                </c:pt>
              </c:numCache>
            </c:numRef>
          </c:val>
          <c:extLst>
            <c:ext xmlns:c16="http://schemas.microsoft.com/office/drawing/2014/chart" uri="{C3380CC4-5D6E-409C-BE32-E72D297353CC}">
              <c16:uniqueId val="{00000000-7681-466D-90B0-28E422E576D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7681-466D-90B0-28E422E576D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48.65</c:v>
                </c:pt>
                <c:pt idx="1">
                  <c:v>54.89</c:v>
                </c:pt>
                <c:pt idx="2">
                  <c:v>51.31</c:v>
                </c:pt>
                <c:pt idx="3">
                  <c:v>45.46</c:v>
                </c:pt>
                <c:pt idx="4">
                  <c:v>54.38</c:v>
                </c:pt>
              </c:numCache>
            </c:numRef>
          </c:val>
          <c:extLst>
            <c:ext xmlns:c16="http://schemas.microsoft.com/office/drawing/2014/chart" uri="{C3380CC4-5D6E-409C-BE32-E72D297353CC}">
              <c16:uniqueId val="{00000000-34B9-4FED-ABFC-10FFF307B51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34B9-4FED-ABFC-10FFF307B51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31-48AA-A4F8-377AD94F799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31-48AA-A4F8-377AD94F799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5D-44AA-AF6C-6AF5BC86AE6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5D-44AA-AF6C-6AF5BC86AE6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08-4156-A00D-7969F781530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08-4156-A00D-7969F781530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1E-4BDA-A823-7D812F444F0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1E-4BDA-A823-7D812F444F0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1661.78</c:v>
                </c:pt>
                <c:pt idx="1">
                  <c:v>1507.57</c:v>
                </c:pt>
                <c:pt idx="2">
                  <c:v>1346.79</c:v>
                </c:pt>
                <c:pt idx="3">
                  <c:v>1226.5899999999999</c:v>
                </c:pt>
                <c:pt idx="4">
                  <c:v>1130.06</c:v>
                </c:pt>
              </c:numCache>
            </c:numRef>
          </c:val>
          <c:extLst>
            <c:ext xmlns:c16="http://schemas.microsoft.com/office/drawing/2014/chart" uri="{C3380CC4-5D6E-409C-BE32-E72D297353CC}">
              <c16:uniqueId val="{00000000-5D64-4D27-906D-2411F62E9AE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5D64-4D27-906D-2411F62E9AE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38.81</c:v>
                </c:pt>
                <c:pt idx="1">
                  <c:v>43.33</c:v>
                </c:pt>
                <c:pt idx="2">
                  <c:v>41.91</c:v>
                </c:pt>
                <c:pt idx="3">
                  <c:v>38.33</c:v>
                </c:pt>
                <c:pt idx="4">
                  <c:v>46.22</c:v>
                </c:pt>
              </c:numCache>
            </c:numRef>
          </c:val>
          <c:extLst>
            <c:ext xmlns:c16="http://schemas.microsoft.com/office/drawing/2014/chart" uri="{C3380CC4-5D6E-409C-BE32-E72D297353CC}">
              <c16:uniqueId val="{00000000-77A7-467C-9789-3631B2CE3FA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77A7-467C-9789-3631B2CE3FA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305.5</c:v>
                </c:pt>
                <c:pt idx="1">
                  <c:v>270.8</c:v>
                </c:pt>
                <c:pt idx="2">
                  <c:v>285.43</c:v>
                </c:pt>
                <c:pt idx="3">
                  <c:v>328.89</c:v>
                </c:pt>
                <c:pt idx="4">
                  <c:v>279.58999999999997</c:v>
                </c:pt>
              </c:numCache>
            </c:numRef>
          </c:val>
          <c:extLst>
            <c:ext xmlns:c16="http://schemas.microsoft.com/office/drawing/2014/chart" uri="{C3380CC4-5D6E-409C-BE32-E72D297353CC}">
              <c16:uniqueId val="{00000000-3A0C-4350-A231-C217E23A34E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3A0C-4350-A231-C217E23A34E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1" zoomScaleNormal="100" workbookViewId="0">
      <selection activeCell="BF38" sqref="BF3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三原村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1498</v>
      </c>
      <c r="AM8" s="67"/>
      <c r="AN8" s="67"/>
      <c r="AO8" s="67"/>
      <c r="AP8" s="67"/>
      <c r="AQ8" s="67"/>
      <c r="AR8" s="67"/>
      <c r="AS8" s="67"/>
      <c r="AT8" s="66">
        <f>データ!$S$6</f>
        <v>85.37</v>
      </c>
      <c r="AU8" s="66"/>
      <c r="AV8" s="66"/>
      <c r="AW8" s="66"/>
      <c r="AX8" s="66"/>
      <c r="AY8" s="66"/>
      <c r="AZ8" s="66"/>
      <c r="BA8" s="66"/>
      <c r="BB8" s="66">
        <f>データ!$T$6</f>
        <v>17.55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99.8</v>
      </c>
      <c r="Q10" s="66"/>
      <c r="R10" s="66"/>
      <c r="S10" s="66"/>
      <c r="T10" s="66"/>
      <c r="U10" s="66"/>
      <c r="V10" s="66"/>
      <c r="W10" s="67">
        <f>データ!$Q$6</f>
        <v>2178</v>
      </c>
      <c r="X10" s="67"/>
      <c r="Y10" s="67"/>
      <c r="Z10" s="67"/>
      <c r="AA10" s="67"/>
      <c r="AB10" s="67"/>
      <c r="AC10" s="67"/>
      <c r="AD10" s="2"/>
      <c r="AE10" s="2"/>
      <c r="AF10" s="2"/>
      <c r="AG10" s="2"/>
      <c r="AH10" s="2"/>
      <c r="AI10" s="2"/>
      <c r="AJ10" s="2"/>
      <c r="AK10" s="2"/>
      <c r="AL10" s="67">
        <f>データ!$U$6</f>
        <v>1485</v>
      </c>
      <c r="AM10" s="67"/>
      <c r="AN10" s="67"/>
      <c r="AO10" s="67"/>
      <c r="AP10" s="67"/>
      <c r="AQ10" s="67"/>
      <c r="AR10" s="67"/>
      <c r="AS10" s="67"/>
      <c r="AT10" s="66">
        <f>データ!$V$6</f>
        <v>53.44</v>
      </c>
      <c r="AU10" s="66"/>
      <c r="AV10" s="66"/>
      <c r="AW10" s="66"/>
      <c r="AX10" s="66"/>
      <c r="AY10" s="66"/>
      <c r="AZ10" s="66"/>
      <c r="BA10" s="66"/>
      <c r="BB10" s="66">
        <f>データ!$W$6</f>
        <v>27.79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113</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3/kI5khRU+fJFFByRpUZvUeka8kbeWhD22P5l+jDupBvMCpVmOGqrzq8JPaAV7hDHt15YztoYxX2otEMOjgalg==" saltValue="5AH1U9mSCaCz4BzaiXcLf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394271</v>
      </c>
      <c r="D6" s="34">
        <f t="shared" si="3"/>
        <v>47</v>
      </c>
      <c r="E6" s="34">
        <f t="shared" si="3"/>
        <v>1</v>
      </c>
      <c r="F6" s="34">
        <f t="shared" si="3"/>
        <v>0</v>
      </c>
      <c r="G6" s="34">
        <f t="shared" si="3"/>
        <v>0</v>
      </c>
      <c r="H6" s="34" t="str">
        <f t="shared" si="3"/>
        <v>高知県　三原村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99.8</v>
      </c>
      <c r="Q6" s="35">
        <f t="shared" si="3"/>
        <v>2178</v>
      </c>
      <c r="R6" s="35">
        <f t="shared" si="3"/>
        <v>1498</v>
      </c>
      <c r="S6" s="35">
        <f t="shared" si="3"/>
        <v>85.37</v>
      </c>
      <c r="T6" s="35">
        <f t="shared" si="3"/>
        <v>17.55</v>
      </c>
      <c r="U6" s="35">
        <f t="shared" si="3"/>
        <v>1485</v>
      </c>
      <c r="V6" s="35">
        <f t="shared" si="3"/>
        <v>53.44</v>
      </c>
      <c r="W6" s="35">
        <f t="shared" si="3"/>
        <v>27.79</v>
      </c>
      <c r="X6" s="36">
        <f>IF(X7="",NA(),X7)</f>
        <v>48.65</v>
      </c>
      <c r="Y6" s="36">
        <f t="shared" ref="Y6:AG6" si="4">IF(Y7="",NA(),Y7)</f>
        <v>54.89</v>
      </c>
      <c r="Z6" s="36">
        <f t="shared" si="4"/>
        <v>51.31</v>
      </c>
      <c r="AA6" s="36">
        <f t="shared" si="4"/>
        <v>45.46</v>
      </c>
      <c r="AB6" s="36">
        <f t="shared" si="4"/>
        <v>54.38</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1661.78</v>
      </c>
      <c r="BF6" s="36">
        <f t="shared" ref="BF6:BN6" si="7">IF(BF7="",NA(),BF7)</f>
        <v>1507.57</v>
      </c>
      <c r="BG6" s="36">
        <f t="shared" si="7"/>
        <v>1346.79</v>
      </c>
      <c r="BH6" s="36">
        <f t="shared" si="7"/>
        <v>1226.5899999999999</v>
      </c>
      <c r="BI6" s="36">
        <f t="shared" si="7"/>
        <v>1130.06</v>
      </c>
      <c r="BJ6" s="36">
        <f t="shared" si="7"/>
        <v>1510.14</v>
      </c>
      <c r="BK6" s="36">
        <f t="shared" si="7"/>
        <v>1595.62</v>
      </c>
      <c r="BL6" s="36">
        <f t="shared" si="7"/>
        <v>1302.33</v>
      </c>
      <c r="BM6" s="36">
        <f t="shared" si="7"/>
        <v>1274.21</v>
      </c>
      <c r="BN6" s="36">
        <f t="shared" si="7"/>
        <v>1183.92</v>
      </c>
      <c r="BO6" s="35" t="str">
        <f>IF(BO7="","",IF(BO7="-","【-】","【"&amp;SUBSTITUTE(TEXT(BO7,"#,##0.00"),"-","△")&amp;"】"))</f>
        <v>【1,084.05】</v>
      </c>
      <c r="BP6" s="36">
        <f>IF(BP7="",NA(),BP7)</f>
        <v>38.81</v>
      </c>
      <c r="BQ6" s="36">
        <f t="shared" ref="BQ6:BY6" si="8">IF(BQ7="",NA(),BQ7)</f>
        <v>43.33</v>
      </c>
      <c r="BR6" s="36">
        <f t="shared" si="8"/>
        <v>41.91</v>
      </c>
      <c r="BS6" s="36">
        <f t="shared" si="8"/>
        <v>38.33</v>
      </c>
      <c r="BT6" s="36">
        <f t="shared" si="8"/>
        <v>46.22</v>
      </c>
      <c r="BU6" s="36">
        <f t="shared" si="8"/>
        <v>22.67</v>
      </c>
      <c r="BV6" s="36">
        <f t="shared" si="8"/>
        <v>37.92</v>
      </c>
      <c r="BW6" s="36">
        <f t="shared" si="8"/>
        <v>40.89</v>
      </c>
      <c r="BX6" s="36">
        <f t="shared" si="8"/>
        <v>41.25</v>
      </c>
      <c r="BY6" s="36">
        <f t="shared" si="8"/>
        <v>42.5</v>
      </c>
      <c r="BZ6" s="35" t="str">
        <f>IF(BZ7="","",IF(BZ7="-","【-】","【"&amp;SUBSTITUTE(TEXT(BZ7,"#,##0.00"),"-","△")&amp;"】"))</f>
        <v>【53.46】</v>
      </c>
      <c r="CA6" s="36">
        <f>IF(CA7="",NA(),CA7)</f>
        <v>305.5</v>
      </c>
      <c r="CB6" s="36">
        <f t="shared" ref="CB6:CJ6" si="9">IF(CB7="",NA(),CB7)</f>
        <v>270.8</v>
      </c>
      <c r="CC6" s="36">
        <f t="shared" si="9"/>
        <v>285.43</v>
      </c>
      <c r="CD6" s="36">
        <f t="shared" si="9"/>
        <v>328.89</v>
      </c>
      <c r="CE6" s="36">
        <f t="shared" si="9"/>
        <v>279.58999999999997</v>
      </c>
      <c r="CF6" s="36">
        <f t="shared" si="9"/>
        <v>789.62</v>
      </c>
      <c r="CG6" s="36">
        <f t="shared" si="9"/>
        <v>423.18</v>
      </c>
      <c r="CH6" s="36">
        <f t="shared" si="9"/>
        <v>383.2</v>
      </c>
      <c r="CI6" s="36">
        <f t="shared" si="9"/>
        <v>383.25</v>
      </c>
      <c r="CJ6" s="36">
        <f t="shared" si="9"/>
        <v>377.72</v>
      </c>
      <c r="CK6" s="35" t="str">
        <f>IF(CK7="","",IF(CK7="-","【-】","【"&amp;SUBSTITUTE(TEXT(CK7,"#,##0.00"),"-","△")&amp;"】"))</f>
        <v>【300.47】</v>
      </c>
      <c r="CL6" s="36">
        <f>IF(CL7="",NA(),CL7)</f>
        <v>62.4</v>
      </c>
      <c r="CM6" s="36">
        <f t="shared" ref="CM6:CU6" si="10">IF(CM7="",NA(),CM7)</f>
        <v>68.3</v>
      </c>
      <c r="CN6" s="36">
        <f t="shared" si="10"/>
        <v>69.63</v>
      </c>
      <c r="CO6" s="36">
        <f t="shared" si="10"/>
        <v>75.650000000000006</v>
      </c>
      <c r="CP6" s="36">
        <f t="shared" si="10"/>
        <v>78.959999999999994</v>
      </c>
      <c r="CQ6" s="36">
        <f t="shared" si="10"/>
        <v>48.7</v>
      </c>
      <c r="CR6" s="36">
        <f t="shared" si="10"/>
        <v>46.9</v>
      </c>
      <c r="CS6" s="36">
        <f t="shared" si="10"/>
        <v>47.95</v>
      </c>
      <c r="CT6" s="36">
        <f t="shared" si="10"/>
        <v>48.26</v>
      </c>
      <c r="CU6" s="36">
        <f t="shared" si="10"/>
        <v>48.01</v>
      </c>
      <c r="CV6" s="35" t="str">
        <f>IF(CV7="","",IF(CV7="-","【-】","【"&amp;SUBSTITUTE(TEXT(CV7,"#,##0.00"),"-","△")&amp;"】"))</f>
        <v>【54.90】</v>
      </c>
      <c r="CW6" s="36">
        <f>IF(CW7="",NA(),CW7)</f>
        <v>69.5</v>
      </c>
      <c r="CX6" s="36">
        <f t="shared" ref="CX6:DF6" si="11">IF(CX7="",NA(),CX7)</f>
        <v>64.680000000000007</v>
      </c>
      <c r="CY6" s="36">
        <f t="shared" si="11"/>
        <v>62.75</v>
      </c>
      <c r="CZ6" s="36">
        <f t="shared" si="11"/>
        <v>62.66</v>
      </c>
      <c r="DA6" s="36">
        <f t="shared" si="11"/>
        <v>58.46</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394271</v>
      </c>
      <c r="D7" s="38">
        <v>47</v>
      </c>
      <c r="E7" s="38">
        <v>1</v>
      </c>
      <c r="F7" s="38">
        <v>0</v>
      </c>
      <c r="G7" s="38">
        <v>0</v>
      </c>
      <c r="H7" s="38" t="s">
        <v>95</v>
      </c>
      <c r="I7" s="38" t="s">
        <v>96</v>
      </c>
      <c r="J7" s="38" t="s">
        <v>97</v>
      </c>
      <c r="K7" s="38" t="s">
        <v>98</v>
      </c>
      <c r="L7" s="38" t="s">
        <v>99</v>
      </c>
      <c r="M7" s="38" t="s">
        <v>100</v>
      </c>
      <c r="N7" s="39" t="s">
        <v>101</v>
      </c>
      <c r="O7" s="39" t="s">
        <v>102</v>
      </c>
      <c r="P7" s="39">
        <v>99.8</v>
      </c>
      <c r="Q7" s="39">
        <v>2178</v>
      </c>
      <c r="R7" s="39">
        <v>1498</v>
      </c>
      <c r="S7" s="39">
        <v>85.37</v>
      </c>
      <c r="T7" s="39">
        <v>17.55</v>
      </c>
      <c r="U7" s="39">
        <v>1485</v>
      </c>
      <c r="V7" s="39">
        <v>53.44</v>
      </c>
      <c r="W7" s="39">
        <v>27.79</v>
      </c>
      <c r="X7" s="39">
        <v>48.65</v>
      </c>
      <c r="Y7" s="39">
        <v>54.89</v>
      </c>
      <c r="Z7" s="39">
        <v>51.31</v>
      </c>
      <c r="AA7" s="39">
        <v>45.46</v>
      </c>
      <c r="AB7" s="39">
        <v>54.38</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1661.78</v>
      </c>
      <c r="BF7" s="39">
        <v>1507.57</v>
      </c>
      <c r="BG7" s="39">
        <v>1346.79</v>
      </c>
      <c r="BH7" s="39">
        <v>1226.5899999999999</v>
      </c>
      <c r="BI7" s="39">
        <v>1130.06</v>
      </c>
      <c r="BJ7" s="39">
        <v>1510.14</v>
      </c>
      <c r="BK7" s="39">
        <v>1595.62</v>
      </c>
      <c r="BL7" s="39">
        <v>1302.33</v>
      </c>
      <c r="BM7" s="39">
        <v>1274.21</v>
      </c>
      <c r="BN7" s="39">
        <v>1183.92</v>
      </c>
      <c r="BO7" s="39">
        <v>1084.05</v>
      </c>
      <c r="BP7" s="39">
        <v>38.81</v>
      </c>
      <c r="BQ7" s="39">
        <v>43.33</v>
      </c>
      <c r="BR7" s="39">
        <v>41.91</v>
      </c>
      <c r="BS7" s="39">
        <v>38.33</v>
      </c>
      <c r="BT7" s="39">
        <v>46.22</v>
      </c>
      <c r="BU7" s="39">
        <v>22.67</v>
      </c>
      <c r="BV7" s="39">
        <v>37.92</v>
      </c>
      <c r="BW7" s="39">
        <v>40.89</v>
      </c>
      <c r="BX7" s="39">
        <v>41.25</v>
      </c>
      <c r="BY7" s="39">
        <v>42.5</v>
      </c>
      <c r="BZ7" s="39">
        <v>53.46</v>
      </c>
      <c r="CA7" s="39">
        <v>305.5</v>
      </c>
      <c r="CB7" s="39">
        <v>270.8</v>
      </c>
      <c r="CC7" s="39">
        <v>285.43</v>
      </c>
      <c r="CD7" s="39">
        <v>328.89</v>
      </c>
      <c r="CE7" s="39">
        <v>279.58999999999997</v>
      </c>
      <c r="CF7" s="39">
        <v>789.62</v>
      </c>
      <c r="CG7" s="39">
        <v>423.18</v>
      </c>
      <c r="CH7" s="39">
        <v>383.2</v>
      </c>
      <c r="CI7" s="39">
        <v>383.25</v>
      </c>
      <c r="CJ7" s="39">
        <v>377.72</v>
      </c>
      <c r="CK7" s="39">
        <v>300.47000000000003</v>
      </c>
      <c r="CL7" s="39">
        <v>62.4</v>
      </c>
      <c r="CM7" s="39">
        <v>68.3</v>
      </c>
      <c r="CN7" s="39">
        <v>69.63</v>
      </c>
      <c r="CO7" s="39">
        <v>75.650000000000006</v>
      </c>
      <c r="CP7" s="39">
        <v>78.959999999999994</v>
      </c>
      <c r="CQ7" s="39">
        <v>48.7</v>
      </c>
      <c r="CR7" s="39">
        <v>46.9</v>
      </c>
      <c r="CS7" s="39">
        <v>47.95</v>
      </c>
      <c r="CT7" s="39">
        <v>48.26</v>
      </c>
      <c r="CU7" s="39">
        <v>48.01</v>
      </c>
      <c r="CV7" s="39">
        <v>54.9</v>
      </c>
      <c r="CW7" s="39">
        <v>69.5</v>
      </c>
      <c r="CX7" s="39">
        <v>64.680000000000007</v>
      </c>
      <c r="CY7" s="39">
        <v>62.75</v>
      </c>
      <c r="CZ7" s="39">
        <v>62.66</v>
      </c>
      <c r="DA7" s="39">
        <v>58.46</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110</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沢良木　孝行</cp:lastModifiedBy>
  <cp:lastPrinted>2021-01-22T05:18:44Z</cp:lastPrinted>
  <dcterms:created xsi:type="dcterms:W3CDTF">2020-12-04T02:22:25Z</dcterms:created>
  <dcterms:modified xsi:type="dcterms:W3CDTF">2021-01-22T05:18:45Z</dcterms:modified>
  <cp:category/>
</cp:coreProperties>
</file>