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94\Desktop\吉本\06再生可能エネルギー事業\公営企業関係\公営企業経営比較分析表\"/>
    </mc:Choice>
  </mc:AlternateContent>
  <workbookProtection workbookAlgorithmName="SHA-512" workbookHashValue="yaX44VpUaAyntCG2sFeaFR1OS3ggF4l3hLL1J1777m57pXHEjvqcSQT0VF4+NquuRwjgGSxQYv5gQR7wZ7sbWg==" workbookSaltValue="rW0WikldqOYIOLQPcU/JyA==" workbookSpinCount="100000" lockStructure="1"/>
  <bookViews>
    <workbookView xWindow="0" yWindow="0" windowWidth="28800" windowHeight="1185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LK10" i="5"/>
  <c r="JV10" i="5"/>
  <c r="IG10" i="5"/>
  <c r="GR10" i="5"/>
  <c r="FD10" i="5"/>
  <c r="DO10" i="5"/>
  <c r="BY10" i="5"/>
  <c r="N11" i="4"/>
  <c r="GP18" i="5"/>
  <c r="GR12" i="5"/>
  <c r="GN12" i="5"/>
  <c r="GO18" i="5"/>
  <c r="GQ12" i="5"/>
  <c r="GR18" i="5"/>
  <c r="GN18" i="5"/>
  <c r="GP12" i="5"/>
  <c r="GQ18" i="5"/>
  <c r="GO12" i="5"/>
  <c r="FK18" i="5"/>
  <c r="FM12" i="5"/>
  <c r="FN18" i="5"/>
  <c r="FJ18" i="5"/>
  <c r="FL12" i="5"/>
  <c r="FM18" i="5"/>
  <c r="FK12" i="5"/>
  <c r="FL18" i="5"/>
  <c r="FN12" i="5"/>
  <c r="FJ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MK10" i="5"/>
  <c r="MA10" i="5"/>
  <c r="LG10" i="5"/>
  <c r="JR10" i="5"/>
  <c r="IC10" i="5"/>
  <c r="GN10" i="5"/>
  <c r="EZ10" i="5"/>
  <c r="DK10" i="5"/>
  <c r="BU10" i="5"/>
  <c r="F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KE10" i="5"/>
  <c r="IP10" i="5"/>
  <c r="HB10" i="5"/>
  <c r="FM10" i="5"/>
  <c r="DX10" i="5"/>
  <c r="CI10" i="5"/>
  <c r="L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H11" i="4"/>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alcChain>
</file>

<file path=xl/sharedStrings.xml><?xml version="1.0" encoding="utf-8"?>
<sst xmlns="http://schemas.openxmlformats.org/spreadsheetml/2006/main" count="995" uniqueCount="278">
  <si>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</si>
  <si>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</si>
  <si>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</si>
  <si>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</si>
  <si>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</si>
  <si>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</si>
  <si>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</si>
  <si>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</si>
  <si>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</si>
  <si>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</si>
  <si>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</si>
  <si>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</si>
  <si>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</si>
  <si>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</si>
  <si>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</si>
  <si>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</si>
  <si>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</si>
  <si>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</si>
  <si>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</si>
  <si>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</si>
  <si>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</si>
  <si>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</si>
  <si>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</si>
  <si>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</si>
  <si>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</si>
  <si>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</si>
  <si>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</si>
  <si>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</si>
  <si>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</si>
  <si>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</si>
  <si>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</si>
  <si>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</si>
  <si>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</si>
  <si>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</si>
  <si>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</si>
  <si>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</si>
  <si>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</si>
  <si>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</si>
  <si>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</si>
  <si>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</si>
  <si>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</si>
  <si>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</si>
  <si>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</si>
  <si>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</si>
  <si>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</si>
  <si>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</si>
  <si>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</si>
  <si>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</si>
  <si>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</si>
  <si>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</si>
  <si>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</si>
  <si>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</si>
  <si>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</si>
  <si>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</si>
  <si>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</si>
  <si>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</si>
  <si>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</si>
  <si>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</si>
  <si>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</si>
  <si>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</si>
  <si>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</si>
  <si>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</si>
  <si>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</si>
  <si>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</si>
  <si>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</si>
  <si>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</si>
  <si>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</si>
  <si>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</si>
  <si>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</si>
  <si>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</si>
  <si>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</si>
  <si>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</si>
  <si>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</si>
  <si>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</si>
  <si>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</si>
  <si>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</si>
  <si>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</si>
  <si>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</si>
  <si>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</si>
  <si>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</si>
  <si>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</si>
  <si>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</si>
  <si>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</si>
  <si>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</si>
  <si>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</si>
  <si>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</si>
  <si>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</si>
  <si>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</si>
  <si>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</si>
  <si>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</si>
  <si>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</si>
  <si>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</si>
  <si>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</si>
  <si>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</si>
  <si>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</si>
  <si>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</si>
  <si>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</si>
  <si>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</si>
  <si>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</si>
  <si>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</si>
  <si>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</si>
  <si>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</si>
  <si>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</si>
  <si>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</si>
  <si>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</si>
  <si>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</si>
  <si>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</si>
  <si>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</si>
  <si>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</si>
  <si>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</si>
  <si>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</si>
  <si>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</si>
  <si>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</si>
  <si>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</si>
  <si>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</si>
  <si>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</si>
  <si>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</si>
  <si>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</si>
  <si>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</si>
  <si>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</si>
  <si>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392090</t>
  </si>
  <si>
    <t>47</t>
  </si>
  <si>
    <t>04</t>
  </si>
  <si>
    <t>0</t>
  </si>
  <si>
    <t>000</t>
  </si>
  <si>
    <t>高知県　土佐清水市</t>
  </si>
  <si>
    <t>法非適用</t>
  </si>
  <si>
    <t>電気事業</t>
  </si>
  <si>
    <t>非設置</t>
  </si>
  <si>
    <t>該当数値なし</t>
  </si>
  <si>
    <t>-</t>
  </si>
  <si>
    <t>令和16年5月26日　太田太陽光発電所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</si>
  <si>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</si>
  <si>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</si>
  <si>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</si>
  <si>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</si>
  <si>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</si>
  <si>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</si>
  <si>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</si>
  <si>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</si>
  <si>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</si>
  <si>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</si>
  <si>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</si>
  <si>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</si>
  <si>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</si>
  <si>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</si>
  <si>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</si>
  <si>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</si>
  <si>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</si>
  <si>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</si>
  <si>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</si>
  <si>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</si>
  <si>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</si>
  <si>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</si>
  <si>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</si>
  <si>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</si>
  <si>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</si>
  <si>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</si>
  <si>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</si>
  <si>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</si>
  <si>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</si>
  <si>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</si>
  <si>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</si>
  <si>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</si>
  <si>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</si>
  <si>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</si>
  <si>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</si>
  <si>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</si>
  <si>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</si>
  <si>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</si>
  <si>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</si>
  <si>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</si>
  <si>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</si>
  <si>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</si>
  <si>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</si>
  <si>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</si>
  <si>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</si>
  <si>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</si>
  <si>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</si>
  <si>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</si>
  <si>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</si>
  <si>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</si>
  <si>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</si>
  <si>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</si>
  <si>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</si>
  <si>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</si>
  <si>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</si>
  <si>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</si>
  <si>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</si>
  <si>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</si>
  <si>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</si>
  <si>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</si>
  <si>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</si>
  <si>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</si>
  <si>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</si>
  <si>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</si>
  <si>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</si>
  <si>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</si>
  <si>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</si>
  <si>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</si>
  <si>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</si>
  <si>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</si>
  <si>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</si>
  <si>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</si>
  <si>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</si>
  <si>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</si>
  <si>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</si>
  <si>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</si>
  <si>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</si>
  <si>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</si>
  <si>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</si>
  <si>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</si>
  <si>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</si>
  <si>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</si>
  <si>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</si>
  <si>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</si>
  <si>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</si>
  <si>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</si>
  <si>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</si>
  <si>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</si>
  <si>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</si>
  <si>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</si>
  <si>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</si>
  <si>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</si>
  <si>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</si>
  <si>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</si>
  <si>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</si>
  <si>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</si>
  <si>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</si>
  <si>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</si>
  <si>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</si>
  <si>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</si>
  <si>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</si>
  <si>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</si>
  <si>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</si>
  <si>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</si>
  <si>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</si>
  <si>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</si>
  <si>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</si>
  <si>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</si>
  <si>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</si>
  <si>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</si>
  <si>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</si>
  <si>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</si>
  <si>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</si>
  <si>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</si>
  <si>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</si>
  <si>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</si>
  <si>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</si>
  <si>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</si>
  <si>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</si>
  <si>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</si>
  <si>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</si>
  <si>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</si>
  <si>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</si>
  <si>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</si>
  <si>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</si>
  <si>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</si>
  <si>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</si>
  <si>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</si>
  <si>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</si>
  <si>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</si>
  <si>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</si>
  <si>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</si>
  <si>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</si>
  <si>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</si>
  <si>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</si>
  <si>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</si>
  <si>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</si>
  <si>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</si>
  <si>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</si>
  <si>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</si>
  <si>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平成29年度より企業債の元金償還が始まっている。
売電収入が安定しているため、毎年余剰金の半分以上を基金に積立てることができている。そのため一般会計からの繰り入れもなく、健全な運営ができている。
</t>
    <rPh sb="0" eb="2">
      <t>ヘイセイ</t>
    </rPh>
    <rPh sb="4" eb="6">
      <t>ネンド</t>
    </rPh>
    <rPh sb="17" eb="18">
      <t>ハジ</t>
    </rPh>
    <rPh sb="26" eb="28">
      <t>バイデン</t>
    </rPh>
    <rPh sb="28" eb="30">
      <t>シュウニュウ</t>
    </rPh>
    <rPh sb="31" eb="33">
      <t>アンテイ</t>
    </rPh>
    <rPh sb="40" eb="42">
      <t>マイトシ</t>
    </rPh>
    <rPh sb="42" eb="44">
      <t>ヨジョウ</t>
    </rPh>
    <rPh sb="44" eb="45">
      <t>キン</t>
    </rPh>
    <rPh sb="46" eb="48">
      <t>ハンブン</t>
    </rPh>
    <rPh sb="48" eb="50">
      <t>イジョウ</t>
    </rPh>
    <rPh sb="51" eb="53">
      <t>キキン</t>
    </rPh>
    <rPh sb="54" eb="56">
      <t>ツミタ</t>
    </rPh>
    <phoneticPr fontId="5"/>
  </si>
  <si>
    <t>令和15年5月26日　太田太陽光発電所</t>
    <phoneticPr fontId="5"/>
  </si>
  <si>
    <t>令和15年5月26日　太田太陽光発電所</t>
    <phoneticPr fontId="5"/>
  </si>
  <si>
    <t>余剰金については、１/２を積立金としている。
残りは翌年度に市在住の家庭用太陽光パネル設置者への補助金や、各地域の防犯用外灯のＬＥＤ化の補助金、市役所庁内や関連施設の蛍光灯のＬＥＤ化に充てている。</t>
    <rPh sb="57" eb="59">
      <t>ボウハン</t>
    </rPh>
    <phoneticPr fontId="5"/>
  </si>
  <si>
    <t xml:space="preserve">塩害や経年劣化等による修繕費用が増えてきている。
売電収入は安定しているが令和15年度のFIT適用終了後は売電収入の激減が考えられるため、経営の継続について検討する必要がある。
</t>
    <rPh sb="0" eb="2">
      <t>エンガイ</t>
    </rPh>
    <rPh sb="3" eb="5">
      <t>ケイネン</t>
    </rPh>
    <rPh sb="5" eb="7">
      <t>レッカ</t>
    </rPh>
    <rPh sb="7" eb="8">
      <t>トウ</t>
    </rPh>
    <rPh sb="11" eb="13">
      <t>シュウゼン</t>
    </rPh>
    <rPh sb="13" eb="15">
      <t>ヒヨウ</t>
    </rPh>
    <rPh sb="16" eb="17">
      <t>フ</t>
    </rPh>
    <rPh sb="39" eb="41">
      <t>レイワ</t>
    </rPh>
    <rPh sb="43" eb="45">
      <t>ネンド</t>
    </rPh>
    <rPh sb="49" eb="51">
      <t>テキヨウ</t>
    </rPh>
    <rPh sb="51" eb="54">
      <t>シュウリョウゴ</t>
    </rPh>
    <rPh sb="55" eb="57">
      <t>バイデン</t>
    </rPh>
    <rPh sb="57" eb="59">
      <t>シュウニュウ</t>
    </rPh>
    <rPh sb="60" eb="62">
      <t>ゲキゲン</t>
    </rPh>
    <rPh sb="63" eb="64">
      <t>カンガ</t>
    </rPh>
    <rPh sb="71" eb="73">
      <t>ケイエイ</t>
    </rPh>
    <rPh sb="74" eb="76">
      <t>ケイゾク</t>
    </rPh>
    <rPh sb="80" eb="82">
      <t>ケントウ</t>
    </rPh>
    <rPh sb="84" eb="86">
      <t>ヒツヨウ</t>
    </rPh>
    <phoneticPr fontId="5"/>
  </si>
  <si>
    <t>　平成２６年度から発電が始まった再生可能エネルギー事業は、令和元年度で６期目になった。
　売電収入は年度途中で始まった１期以外の５年間は安定した収入を上げている。
　歳出では売電収入を利用した、地区の防犯灯のＬＥＤ化や個人宅の太陽光発電のためのソーラーパネル設置に対する補助事業、庁内照明のLED化及びエアコンの交換やハイブリット仕様の公用車を購入することによりＣＯ２削減に寄与している。
　施設の管理については、太田発電所が海岸から近く潮風の影響を受けることから近年、修繕料が多くなっている。
　令和５年には稼働から10年になるためパワーコンディショナーの交換が必要になる。
　平成29年度（第4期）からは消費税（平成28年度分）の納入や起債元金の償還も始まった。
　それらの支出に伴い基金積立額は少なくなったが、それでも収入から支出を差し引いた額の１／２以上を積立てることができている。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</si>
</sst>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328.7</c:v>
                </c:pt>
                <c:pt idx="1">
                  <c:v>444.5</c:v>
                </c:pt>
                <c:pt idx="2">
                  <c:v>134.69999999999999</c:v>
                </c:pt>
                <c:pt idx="3">
                  <c:v>110.2</c:v>
                </c:pt>
                <c:pt idx="4">
                  <c:v>111.2</c:v>
                </c:pt>
              </c:numCache>
            </c:numRef>
          </c:val>
          <c:extLst>
            <c:ext xmlns:c16="http://schemas.microsoft.com/office/drawing/2014/chart" uri="{C3380CC4-5D6E-409C-BE32-E72D297353CC}">
              <c16:uniqueId val="{00000000-BC31-49C4-B106-061CB71E948E}"/>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BC31-49C4-B106-061CB71E948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C31-49C4-B106-061CB71E948E}"/>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538-4305-8C57-248F43CAD07A}"/>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5538-4305-8C57-248F43CAD07A}"/>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E8-4F42-9AED-6BDD2D89EEE2}"/>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E8-4F42-9AED-6BDD2D89EEE2}"/>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0-461B-BBFD-1865B62E1003}"/>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0-461B-BBFD-1865B62E1003}"/>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73-414A-9040-009FE55FFDAB}"/>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73-414A-9040-009FE55FFDAB}"/>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0A-420C-B43E-AC1B9603D194}"/>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0A-420C-B43E-AC1B9603D194}"/>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20-4247-87A3-F41A92997681}"/>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20-4247-87A3-F41A92997681}"/>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8-4DB7-B4C1-488BB2AAADE3}"/>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8-4DB7-B4C1-488BB2AAADE3}"/>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E6-4BC2-8A11-E3953D3A6288}"/>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E6-4BC2-8A11-E3953D3A6288}"/>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4E-4C80-B3B3-5CBCE751A7CF}"/>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E-4C80-B3B3-5CBCE751A7CF}"/>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13-42A1-AE93-0EC6E26505CD}"/>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13-42A1-AE93-0EC6E26505CD}"/>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418.2</c:v>
                </c:pt>
                <c:pt idx="1">
                  <c:v>617.20000000000005</c:v>
                </c:pt>
                <c:pt idx="2">
                  <c:v>456.1</c:v>
                </c:pt>
                <c:pt idx="3">
                  <c:v>374.7</c:v>
                </c:pt>
                <c:pt idx="4">
                  <c:v>405.9</c:v>
                </c:pt>
              </c:numCache>
            </c:numRef>
          </c:val>
          <c:extLst>
            <c:ext xmlns:c16="http://schemas.microsoft.com/office/drawing/2014/chart" uri="{C3380CC4-5D6E-409C-BE32-E72D297353CC}">
              <c16:uniqueId val="{00000000-5499-4603-BD64-DE11853E9403}"/>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5499-4603-BD64-DE11853E940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499-4603-BD64-DE11853E9403}"/>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6A-4AC5-88E0-A60E86234D43}"/>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6A-4AC5-88E0-A60E86234D43}"/>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6E-49ED-A2E5-0114A0B3FCFF}"/>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6E-49ED-A2E5-0114A0B3FCFF}"/>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47-45CC-8432-CCE7EDA41F8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7-45CC-8432-CCE7EDA41F8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E3-4BC7-A9BB-4707D42F34A6}"/>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E3-4BC7-A9BB-4707D42F34A6}"/>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9F-4CF2-B8C3-B5CD29CA38DE}"/>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9F-4CF2-B8C3-B5CD29CA38DE}"/>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5F-4198-A043-EBD31A9A03D7}"/>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5F-4198-A043-EBD31A9A03D7}"/>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14.2</c:v>
                </c:pt>
                <c:pt idx="1">
                  <c:v>14.4</c:v>
                </c:pt>
                <c:pt idx="2">
                  <c:v>13.8</c:v>
                </c:pt>
                <c:pt idx="3">
                  <c:v>13.6</c:v>
                </c:pt>
                <c:pt idx="4">
                  <c:v>12.9</c:v>
                </c:pt>
              </c:numCache>
            </c:numRef>
          </c:val>
          <c:extLst>
            <c:ext xmlns:c16="http://schemas.microsoft.com/office/drawing/2014/chart" uri="{C3380CC4-5D6E-409C-BE32-E72D297353CC}">
              <c16:uniqueId val="{00000000-5565-4B48-9284-9B01F701576C}"/>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12</c:v>
                </c:pt>
                <c:pt idx="1">
                  <c:v>14.5</c:v>
                </c:pt>
                <c:pt idx="2">
                  <c:v>14.9</c:v>
                </c:pt>
                <c:pt idx="3">
                  <c:v>15.3</c:v>
                </c:pt>
                <c:pt idx="4">
                  <c:v>14.9</c:v>
                </c:pt>
              </c:numCache>
            </c:numRef>
          </c:val>
          <c:smooth val="0"/>
          <c:extLst>
            <c:ext xmlns:c16="http://schemas.microsoft.com/office/drawing/2014/chart" uri="{C3380CC4-5D6E-409C-BE32-E72D297353CC}">
              <c16:uniqueId val="{00000001-5565-4B48-9284-9B01F701576C}"/>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0.7</c:v>
                </c:pt>
                <c:pt idx="1">
                  <c:v>0</c:v>
                </c:pt>
                <c:pt idx="2">
                  <c:v>0</c:v>
                </c:pt>
                <c:pt idx="3">
                  <c:v>9.5</c:v>
                </c:pt>
                <c:pt idx="4">
                  <c:v>2.5</c:v>
                </c:pt>
              </c:numCache>
            </c:numRef>
          </c:val>
          <c:extLst>
            <c:ext xmlns:c16="http://schemas.microsoft.com/office/drawing/2014/chart" uri="{C3380CC4-5D6E-409C-BE32-E72D297353CC}">
              <c16:uniqueId val="{00000000-5A44-4644-A07A-41AF6E4054D2}"/>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0.3</c:v>
                </c:pt>
                <c:pt idx="1">
                  <c:v>0.3</c:v>
                </c:pt>
                <c:pt idx="2">
                  <c:v>0.3</c:v>
                </c:pt>
                <c:pt idx="3">
                  <c:v>0.7</c:v>
                </c:pt>
                <c:pt idx="4">
                  <c:v>0.4</c:v>
                </c:pt>
              </c:numCache>
            </c:numRef>
          </c:val>
          <c:smooth val="0"/>
          <c:extLst>
            <c:ext xmlns:c16="http://schemas.microsoft.com/office/drawing/2014/chart" uri="{C3380CC4-5D6E-409C-BE32-E72D297353CC}">
              <c16:uniqueId val="{00000001-5A44-4644-A07A-41AF6E4054D2}"/>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784.5</c:v>
                </c:pt>
                <c:pt idx="1">
                  <c:v>780.7</c:v>
                </c:pt>
                <c:pt idx="2">
                  <c:v>707.2</c:v>
                </c:pt>
                <c:pt idx="3">
                  <c:v>666.2</c:v>
                </c:pt>
                <c:pt idx="4">
                  <c:v>638.20000000000005</c:v>
                </c:pt>
              </c:numCache>
            </c:numRef>
          </c:val>
          <c:extLst>
            <c:ext xmlns:c16="http://schemas.microsoft.com/office/drawing/2014/chart" uri="{C3380CC4-5D6E-409C-BE32-E72D297353CC}">
              <c16:uniqueId val="{00000000-7C5C-4B58-B9A4-347B8667DA82}"/>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207.5</c:v>
                </c:pt>
                <c:pt idx="1">
                  <c:v>189.5</c:v>
                </c:pt>
                <c:pt idx="2">
                  <c:v>172</c:v>
                </c:pt>
                <c:pt idx="3">
                  <c:v>151.69999999999999</c:v>
                </c:pt>
                <c:pt idx="4">
                  <c:v>138.1</c:v>
                </c:pt>
              </c:numCache>
            </c:numRef>
          </c:val>
          <c:smooth val="0"/>
          <c:extLst>
            <c:ext xmlns:c16="http://schemas.microsoft.com/office/drawing/2014/chart" uri="{C3380CC4-5D6E-409C-BE32-E72D297353CC}">
              <c16:uniqueId val="{00000001-7C5C-4B58-B9A4-347B8667DA82}"/>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A6A-49DE-B7DB-A9836F6AE8B3}"/>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6A-49DE-B7DB-A9836F6AE8B3}"/>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87-45A4-B8D1-C975E3028E45}"/>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87-45A4-B8D1-C975E3028E4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587-45A4-B8D1-C975E3028E45}"/>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2DF-40CF-BDE1-EBB3705C7608}"/>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98.1</c:v>
                </c:pt>
                <c:pt idx="1">
                  <c:v>98.7</c:v>
                </c:pt>
                <c:pt idx="2">
                  <c:v>98.2</c:v>
                </c:pt>
                <c:pt idx="3">
                  <c:v>98.7</c:v>
                </c:pt>
                <c:pt idx="4">
                  <c:v>98.8</c:v>
                </c:pt>
              </c:numCache>
            </c:numRef>
          </c:val>
          <c:smooth val="0"/>
          <c:extLst>
            <c:ext xmlns:c16="http://schemas.microsoft.com/office/drawing/2014/chart" uri="{C3380CC4-5D6E-409C-BE32-E72D297353CC}">
              <c16:uniqueId val="{00000001-32DF-40CF-BDE1-EBB3705C7608}"/>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13370.7</c:v>
                </c:pt>
                <c:pt idx="1">
                  <c:v>9727.9</c:v>
                </c:pt>
                <c:pt idx="2">
                  <c:v>32810.1</c:v>
                </c:pt>
                <c:pt idx="3">
                  <c:v>40096.699999999997</c:v>
                </c:pt>
                <c:pt idx="4">
                  <c:v>40071.4</c:v>
                </c:pt>
              </c:numCache>
            </c:numRef>
          </c:val>
          <c:extLst>
            <c:ext xmlns:c16="http://schemas.microsoft.com/office/drawing/2014/chart" uri="{C3380CC4-5D6E-409C-BE32-E72D297353CC}">
              <c16:uniqueId val="{00000000-342A-4B43-994E-29FCBDA2B909}"/>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342A-4B43-994E-29FCBDA2B909}"/>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71376</c:v>
                </c:pt>
                <c:pt idx="1">
                  <c:v>78665</c:v>
                </c:pt>
                <c:pt idx="2">
                  <c:v>68605</c:v>
                </c:pt>
                <c:pt idx="3">
                  <c:v>64334</c:v>
                </c:pt>
                <c:pt idx="4">
                  <c:v>64775</c:v>
                </c:pt>
              </c:numCache>
            </c:numRef>
          </c:val>
          <c:extLst>
            <c:ext xmlns:c16="http://schemas.microsoft.com/office/drawing/2014/chart" uri="{C3380CC4-5D6E-409C-BE32-E72D297353CC}">
              <c16:uniqueId val="{00000000-130F-4383-9FA5-42BE3708D03F}"/>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130F-4383-9FA5-42BE3708D03F}"/>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14.2</c:v>
                </c:pt>
                <c:pt idx="1">
                  <c:v>14.4</c:v>
                </c:pt>
                <c:pt idx="2">
                  <c:v>13.8</c:v>
                </c:pt>
                <c:pt idx="3">
                  <c:v>13.6</c:v>
                </c:pt>
                <c:pt idx="4">
                  <c:v>12.9</c:v>
                </c:pt>
              </c:numCache>
            </c:numRef>
          </c:val>
          <c:extLst>
            <c:ext xmlns:c16="http://schemas.microsoft.com/office/drawing/2014/chart" uri="{C3380CC4-5D6E-409C-BE32-E72D297353CC}">
              <c16:uniqueId val="{00000000-EF69-4026-855A-1EB3343A4FD8}"/>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EF69-4026-855A-1EB3343A4FD8}"/>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0.7</c:v>
                </c:pt>
                <c:pt idx="1">
                  <c:v>0</c:v>
                </c:pt>
                <c:pt idx="2">
                  <c:v>0</c:v>
                </c:pt>
                <c:pt idx="3">
                  <c:v>9.5</c:v>
                </c:pt>
                <c:pt idx="4">
                  <c:v>2.5</c:v>
                </c:pt>
              </c:numCache>
            </c:numRef>
          </c:val>
          <c:extLst>
            <c:ext xmlns:c16="http://schemas.microsoft.com/office/drawing/2014/chart" uri="{C3380CC4-5D6E-409C-BE32-E72D297353CC}">
              <c16:uniqueId val="{00000000-6EA9-44A4-9E1A-AC88362E4689}"/>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6EA9-44A4-9E1A-AC88362E4689}"/>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784.5</c:v>
                </c:pt>
                <c:pt idx="1">
                  <c:v>780.7</c:v>
                </c:pt>
                <c:pt idx="2">
                  <c:v>707.2</c:v>
                </c:pt>
                <c:pt idx="3">
                  <c:v>666.2</c:v>
                </c:pt>
                <c:pt idx="4">
                  <c:v>638.20000000000005</c:v>
                </c:pt>
              </c:numCache>
            </c:numRef>
          </c:val>
          <c:extLst>
            <c:ext xmlns:c16="http://schemas.microsoft.com/office/drawing/2014/chart" uri="{C3380CC4-5D6E-409C-BE32-E72D297353CC}">
              <c16:uniqueId val="{00000000-3475-47AA-B100-72DA7BA14B26}"/>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3475-47AA-B100-72DA7BA14B26}"/>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38-4AB0-8D85-DE23C9E026D5}"/>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38-4AB0-8D85-DE23C9E026D5}"/>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4.emf"/><Relationship Id="rId18" Type="http://schemas.openxmlformats.org/officeDocument/2006/relationships/image" Target="../media/image39.emf"/><Relationship Id="rId3" Type="http://schemas.openxmlformats.org/officeDocument/2006/relationships/image" Target="../media/image24.emf"/><Relationship Id="rId21" Type="http://schemas.openxmlformats.org/officeDocument/2006/relationships/image" Target="../media/image42.emf"/><Relationship Id="rId7" Type="http://schemas.openxmlformats.org/officeDocument/2006/relationships/image" Target="../media/image28.emf"/><Relationship Id="rId12" Type="http://schemas.openxmlformats.org/officeDocument/2006/relationships/image" Target="../media/image33.emf"/><Relationship Id="rId17" Type="http://schemas.openxmlformats.org/officeDocument/2006/relationships/image" Target="../media/image38.emf"/><Relationship Id="rId2" Type="http://schemas.openxmlformats.org/officeDocument/2006/relationships/image" Target="../media/image23.emf"/><Relationship Id="rId16" Type="http://schemas.openxmlformats.org/officeDocument/2006/relationships/image" Target="../media/image37.emf"/><Relationship Id="rId20" Type="http://schemas.openxmlformats.org/officeDocument/2006/relationships/image" Target="../media/image41.emf"/><Relationship Id="rId1" Type="http://schemas.openxmlformats.org/officeDocument/2006/relationships/image" Target="../media/image22.emf"/><Relationship Id="rId6" Type="http://schemas.openxmlformats.org/officeDocument/2006/relationships/image" Target="../media/image27.emf"/><Relationship Id="rId11" Type="http://schemas.openxmlformats.org/officeDocument/2006/relationships/image" Target="../media/image32.emf"/><Relationship Id="rId5" Type="http://schemas.openxmlformats.org/officeDocument/2006/relationships/image" Target="../media/image26.emf"/><Relationship Id="rId15" Type="http://schemas.openxmlformats.org/officeDocument/2006/relationships/image" Target="../media/image36.emf"/><Relationship Id="rId10" Type="http://schemas.openxmlformats.org/officeDocument/2006/relationships/image" Target="../media/image31.emf"/><Relationship Id="rId19" Type="http://schemas.openxmlformats.org/officeDocument/2006/relationships/image" Target="../media/image40.emf"/><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794"/>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795"/>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796"/>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797"/>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798"/>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799"/>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800"/>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01"/>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02"/>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03"/>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04"/>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05"/>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06"/>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07"/>
                </a:ext>
              </a:extLst>
            </xdr:cNvPicPr>
          </xdr:nvPicPr>
          <xdr:blipFill>
            <a:blip xmlns:r="http://schemas.openxmlformats.org/officeDocument/2006/relationships" r:embed="rId42"/>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08"/>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09"/>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10"/>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11"/>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12"/>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13"/>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14"/>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15"/>
                </a:ext>
              </a:extLst>
            </xdr:cNvPicPr>
          </xdr:nvPicPr>
          <xdr:blipFill>
            <a:blip xmlns:r="http://schemas.openxmlformats.org/officeDocument/2006/relationships" r:embed="rId4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16"/>
                </a:ext>
              </a:extLst>
            </xdr:cNvPicPr>
          </xdr:nvPicPr>
          <xdr:blipFill>
            <a:blip xmlns:r="http://schemas.openxmlformats.org/officeDocument/2006/relationships" r:embed="rId42"/>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17"/>
                </a:ext>
              </a:extLst>
            </xdr:cNvPicPr>
          </xdr:nvPicPr>
          <xdr:blipFill>
            <a:blip xmlns:r="http://schemas.openxmlformats.org/officeDocument/2006/relationships" r:embed="rId42"/>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18"/>
                </a:ext>
              </a:extLst>
            </xdr:cNvPicPr>
          </xdr:nvPicPr>
          <xdr:blipFill>
            <a:blip xmlns:r="http://schemas.openxmlformats.org/officeDocument/2006/relationships" r:embed="rId43"/>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19"/>
                </a:ext>
              </a:extLst>
            </xdr:cNvPicPr>
          </xdr:nvPicPr>
          <xdr:blipFill>
            <a:blip xmlns:r="http://schemas.openxmlformats.org/officeDocument/2006/relationships" r:embed="rId45"/>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20"/>
                </a:ext>
              </a:extLst>
            </xdr:cNvPicPr>
          </xdr:nvPicPr>
          <xdr:blipFill>
            <a:blip xmlns:r="http://schemas.openxmlformats.org/officeDocument/2006/relationships" r:embed="rId46"/>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21"/>
                </a:ext>
              </a:extLst>
            </xdr:cNvPicPr>
          </xdr:nvPicPr>
          <xdr:blipFill>
            <a:blip xmlns:r="http://schemas.openxmlformats.org/officeDocument/2006/relationships" r:embed="rId47"/>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22"/>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23"/>
                </a:ext>
              </a:extLst>
            </xdr:cNvPicPr>
          </xdr:nvPicPr>
          <xdr:blipFill>
            <a:blip xmlns:r="http://schemas.openxmlformats.org/officeDocument/2006/relationships" r:embed="rId49"/>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824"/>
                </a:ext>
              </a:extLst>
            </xdr:cNvPicPr>
          </xdr:nvPicPr>
          <xdr:blipFill>
            <a:blip xmlns:r="http://schemas.openxmlformats.org/officeDocument/2006/relationships" r:embed="rId50"/>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825"/>
                </a:ext>
              </a:extLst>
            </xdr:cNvPicPr>
          </xdr:nvPicPr>
          <xdr:blipFill>
            <a:blip xmlns:r="http://schemas.openxmlformats.org/officeDocument/2006/relationships" r:embed="rId50"/>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826"/>
                </a:ext>
              </a:extLst>
            </xdr:cNvPicPr>
          </xdr:nvPicPr>
          <xdr:blipFill>
            <a:blip xmlns:r="http://schemas.openxmlformats.org/officeDocument/2006/relationships" r:embed="rId50"/>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27"/>
                </a:ext>
              </a:extLst>
            </xdr:cNvPicPr>
          </xdr:nvPicPr>
          <xdr:blipFill>
            <a:blip xmlns:r="http://schemas.openxmlformats.org/officeDocument/2006/relationships" r:embed="rId50"/>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828"/>
                </a:ext>
              </a:extLst>
            </xdr:cNvPicPr>
          </xdr:nvPicPr>
          <xdr:blipFill>
            <a:blip xmlns:r="http://schemas.openxmlformats.org/officeDocument/2006/relationships" r:embed="rId50"/>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29"/>
                </a:ext>
              </a:extLst>
            </xdr:cNvPicPr>
          </xdr:nvPicPr>
          <xdr:blipFill>
            <a:blip xmlns:r="http://schemas.openxmlformats.org/officeDocument/2006/relationships" r:embed="rId50"/>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30"/>
                </a:ext>
              </a:extLst>
            </xdr:cNvPicPr>
          </xdr:nvPicPr>
          <xdr:blipFill>
            <a:blip xmlns:r="http://schemas.openxmlformats.org/officeDocument/2006/relationships" r:embed="rId50"/>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31"/>
                </a:ext>
              </a:extLst>
            </xdr:cNvPicPr>
          </xdr:nvPicPr>
          <xdr:blipFill>
            <a:blip xmlns:r="http://schemas.openxmlformats.org/officeDocument/2006/relationships" r:embed="rId50"/>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32"/>
                </a:ext>
              </a:extLst>
            </xdr:cNvPicPr>
          </xdr:nvPicPr>
          <xdr:blipFill>
            <a:blip xmlns:r="http://schemas.openxmlformats.org/officeDocument/2006/relationships" r:embed="rId50"/>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33"/>
                </a:ext>
              </a:extLst>
            </xdr:cNvPicPr>
          </xdr:nvPicPr>
          <xdr:blipFill>
            <a:blip xmlns:r="http://schemas.openxmlformats.org/officeDocument/2006/relationships" r:embed="rId50"/>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834"/>
                </a:ext>
              </a:extLst>
            </xdr:cNvPicPr>
          </xdr:nvPicPr>
          <xdr:blipFill>
            <a:blip xmlns:r="http://schemas.openxmlformats.org/officeDocument/2006/relationships" r:embed="rId50"/>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835"/>
                </a:ext>
              </a:extLst>
            </xdr:cNvPicPr>
          </xdr:nvPicPr>
          <xdr:blipFill>
            <a:blip xmlns:r="http://schemas.openxmlformats.org/officeDocument/2006/relationships" r:embed="rId50"/>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836"/>
                </a:ext>
              </a:extLst>
            </xdr:cNvPicPr>
          </xdr:nvPicPr>
          <xdr:blipFill>
            <a:blip xmlns:r="http://schemas.openxmlformats.org/officeDocument/2006/relationships" r:embed="rId50"/>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37"/>
                </a:ext>
              </a:extLst>
            </xdr:cNvPicPr>
          </xdr:nvPicPr>
          <xdr:blipFill>
            <a:blip xmlns:r="http://schemas.openxmlformats.org/officeDocument/2006/relationships" r:embed="rId50"/>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838"/>
                </a:ext>
              </a:extLst>
            </xdr:cNvPicPr>
          </xdr:nvPicPr>
          <xdr:blipFill>
            <a:blip xmlns:r="http://schemas.openxmlformats.org/officeDocument/2006/relationships" r:embed="rId50"/>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39"/>
                </a:ext>
              </a:extLst>
            </xdr:cNvPicPr>
          </xdr:nvPicPr>
          <xdr:blipFill>
            <a:blip xmlns:r="http://schemas.openxmlformats.org/officeDocument/2006/relationships" r:embed="rId50"/>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40"/>
                </a:ext>
              </a:extLst>
            </xdr:cNvPicPr>
          </xdr:nvPicPr>
          <xdr:blipFill>
            <a:blip xmlns:r="http://schemas.openxmlformats.org/officeDocument/2006/relationships" r:embed="rId51"/>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41"/>
                </a:ext>
              </a:extLst>
            </xdr:cNvPicPr>
          </xdr:nvPicPr>
          <xdr:blipFill>
            <a:blip xmlns:r="http://schemas.openxmlformats.org/officeDocument/2006/relationships" r:embed="rId51"/>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P25" zoomScale="70" zoomScaleNormal="70"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土佐清水市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275</v>
      </c>
      <c r="T3" s="179"/>
      <c r="U3" s="179"/>
      <c r="V3" s="179"/>
      <c r="W3" s="179"/>
      <c r="X3" s="179"/>
      <c r="Y3" s="179"/>
      <c r="Z3" s="179"/>
      <c r="AA3" s="179"/>
      <c r="AB3" s="179"/>
      <c r="AC3" s="179"/>
      <c r="AD3" s="179"/>
      <c r="AE3" s="179"/>
      <c r="AF3" s="179"/>
      <c r="AG3" s="179"/>
      <c r="AH3" s="180"/>
      <c r="AI3" s="1"/>
      <c r="AJ3" s="1"/>
      <c r="AK3" s="112" t="s">
        <v>272</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t="str">
        <f>データ!O6</f>
        <v>-</v>
      </c>
      <c r="K5" s="168"/>
      <c r="L5" s="168"/>
      <c r="M5" s="168"/>
      <c r="N5" s="168">
        <f>データ!P6</f>
        <v>2</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273</v>
      </c>
      <c r="G7" s="170"/>
      <c r="H7" s="170"/>
      <c r="I7" s="170"/>
      <c r="J7" s="171" t="s">
        <v>274</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133</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19</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23</v>
      </c>
      <c r="C15" s="141"/>
      <c r="D15" s="141"/>
      <c r="E15" s="142"/>
      <c r="F15" s="143">
        <f>データ!AL6</f>
        <v>2166</v>
      </c>
      <c r="G15" s="143"/>
      <c r="H15" s="143">
        <f>データ!AM6</f>
        <v>2194</v>
      </c>
      <c r="I15" s="143"/>
      <c r="J15" s="143">
        <f>データ!AN6</f>
        <v>2280</v>
      </c>
      <c r="K15" s="143"/>
      <c r="L15" s="143">
        <f>データ!AO6</f>
        <v>2245</v>
      </c>
      <c r="M15" s="143"/>
      <c r="N15" s="144">
        <f>データ!AP6</f>
        <v>2143</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24</v>
      </c>
      <c r="C16" s="134"/>
      <c r="D16" s="134"/>
      <c r="E16" s="135"/>
      <c r="F16" s="146">
        <f>データ!AQ6</f>
        <v>2166</v>
      </c>
      <c r="G16" s="146"/>
      <c r="H16" s="146">
        <f>データ!AR6</f>
        <v>2194</v>
      </c>
      <c r="I16" s="146"/>
      <c r="J16" s="146">
        <f>データ!AS6</f>
        <v>2280</v>
      </c>
      <c r="K16" s="146"/>
      <c r="L16" s="146">
        <f>データ!AT6</f>
        <v>2245</v>
      </c>
      <c r="M16" s="146"/>
      <c r="N16" s="138">
        <f>データ!AU6</f>
        <v>2143</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27</v>
      </c>
      <c r="C19" s="134"/>
      <c r="D19" s="134"/>
      <c r="E19" s="135"/>
      <c r="F19" s="136" t="str">
        <f>データ!AV6</f>
        <v>-</v>
      </c>
      <c r="G19" s="136"/>
      <c r="H19" s="136"/>
      <c r="I19" s="136">
        <f>データ!AW6</f>
        <v>85722</v>
      </c>
      <c r="J19" s="136"/>
      <c r="K19" s="136"/>
      <c r="L19" s="136">
        <f>データ!AX6</f>
        <v>85722</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276</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277</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（最大出力合計1,886kW）</v>
      </c>
      <c r="D123" s="5" t="str">
        <f>データ!EX9</f>
        <v>（最大出力合計-kW）</v>
      </c>
      <c r="E123" s="5" t="str">
        <f>データ!GW9</f>
        <v>（最大出力合計-kW）</v>
      </c>
      <c r="F123" s="5" t="str">
        <f>データ!IV9</f>
        <v>（最大出力合計-kW）</v>
      </c>
      <c r="G123" s="5" t="str">
        <f>データ!KU9</f>
        <v>（最大出力合計1,886kW）</v>
      </c>
    </row>
  </sheetData>
  <sheetProtection algorithmName="SHA-512" hashValue="LDs88w2+m6BVYo7cUOdNYPbrU1gBjuaYqFHjH9v7I655D1g4F/Coia84nj3uoI8tM3rN7e+M/amz+m5/vsZv7w==" saltValue="zg+MhG8+VvHwl1sBHHOJU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2019</v>
      </c>
      <c r="C6" s="67" t="str">
        <f t="shared" ref="C6:AX6" si="6">C7</f>
        <v>392090</v>
      </c>
      <c r="D6" s="67" t="str">
        <f t="shared" si="6"/>
        <v>47</v>
      </c>
      <c r="E6" s="67" t="str">
        <f t="shared" si="6"/>
        <v>04</v>
      </c>
      <c r="F6" s="67" t="str">
        <f t="shared" si="6"/>
        <v>0</v>
      </c>
      <c r="G6" s="67" t="str">
        <f t="shared" si="6"/>
        <v>000</v>
      </c>
      <c r="H6" s="67" t="str">
        <f t="shared" si="6"/>
        <v>高知県　土佐清水市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2</v>
      </c>
      <c r="Q6" s="69" t="str">
        <f t="shared" si="6"/>
        <v>-</v>
      </c>
      <c r="R6" s="70" t="str">
        <f>R7</f>
        <v>令和16年5月26日　太田太陽光発電所</v>
      </c>
      <c r="S6" s="71" t="str">
        <f t="shared" si="6"/>
        <v>令和16年5月26日　太田太陽光発電所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2166</v>
      </c>
      <c r="AM6" s="69">
        <f t="shared" si="6"/>
        <v>2194</v>
      </c>
      <c r="AN6" s="69">
        <f t="shared" si="6"/>
        <v>2280</v>
      </c>
      <c r="AO6" s="69">
        <f t="shared" si="6"/>
        <v>2245</v>
      </c>
      <c r="AP6" s="69">
        <f t="shared" si="6"/>
        <v>2143</v>
      </c>
      <c r="AQ6" s="69">
        <f t="shared" si="6"/>
        <v>2166</v>
      </c>
      <c r="AR6" s="69">
        <f t="shared" si="6"/>
        <v>2194</v>
      </c>
      <c r="AS6" s="69">
        <f t="shared" si="6"/>
        <v>2280</v>
      </c>
      <c r="AT6" s="69">
        <f t="shared" si="6"/>
        <v>2245</v>
      </c>
      <c r="AU6" s="69">
        <f t="shared" si="6"/>
        <v>2143</v>
      </c>
      <c r="AV6" s="69" t="str">
        <f t="shared" si="6"/>
        <v>-</v>
      </c>
      <c r="AW6" s="69">
        <f t="shared" si="6"/>
        <v>85722</v>
      </c>
      <c r="AX6" s="69">
        <f t="shared" si="6"/>
        <v>85722</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t="s">
        <v>130</v>
      </c>
      <c r="P7" s="80">
        <v>2</v>
      </c>
      <c r="Q7" s="80" t="s">
        <v>130</v>
      </c>
      <c r="R7" s="81" t="s">
        <v>131</v>
      </c>
      <c r="S7" s="81" t="s">
        <v>131</v>
      </c>
      <c r="T7" s="82" t="s">
        <v>132</v>
      </c>
      <c r="U7" s="81" t="s">
        <v>133</v>
      </c>
      <c r="V7" s="78" t="s">
        <v>130</v>
      </c>
      <c r="W7" s="80" t="s">
        <v>130</v>
      </c>
      <c r="X7" s="80" t="s">
        <v>130</v>
      </c>
      <c r="Y7" s="80" t="s">
        <v>130</v>
      </c>
      <c r="Z7" s="80" t="s">
        <v>130</v>
      </c>
      <c r="AA7" s="80" t="s">
        <v>130</v>
      </c>
      <c r="AB7" s="80" t="s">
        <v>130</v>
      </c>
      <c r="AC7" s="80" t="s">
        <v>130</v>
      </c>
      <c r="AD7" s="80" t="s">
        <v>130</v>
      </c>
      <c r="AE7" s="80" t="s">
        <v>130</v>
      </c>
      <c r="AF7" s="80" t="s">
        <v>130</v>
      </c>
      <c r="AG7" s="80" t="s">
        <v>130</v>
      </c>
      <c r="AH7" s="80" t="s">
        <v>130</v>
      </c>
      <c r="AI7" s="80" t="s">
        <v>130</v>
      </c>
      <c r="AJ7" s="80" t="s">
        <v>130</v>
      </c>
      <c r="AK7" s="80" t="s">
        <v>130</v>
      </c>
      <c r="AL7" s="80">
        <v>2166</v>
      </c>
      <c r="AM7" s="80">
        <v>2194</v>
      </c>
      <c r="AN7" s="80">
        <v>2280</v>
      </c>
      <c r="AO7" s="80">
        <v>2245</v>
      </c>
      <c r="AP7" s="80">
        <v>2143</v>
      </c>
      <c r="AQ7" s="80">
        <v>2166</v>
      </c>
      <c r="AR7" s="80">
        <v>2194</v>
      </c>
      <c r="AS7" s="80">
        <v>2280</v>
      </c>
      <c r="AT7" s="80">
        <v>2245</v>
      </c>
      <c r="AU7" s="80">
        <v>2143</v>
      </c>
      <c r="AV7" s="80" t="s">
        <v>130</v>
      </c>
      <c r="AW7" s="80">
        <v>85722</v>
      </c>
      <c r="AX7" s="80">
        <v>85722</v>
      </c>
      <c r="AY7" s="83">
        <v>328.7</v>
      </c>
      <c r="AZ7" s="83">
        <v>444.5</v>
      </c>
      <c r="BA7" s="83">
        <v>134.69999999999999</v>
      </c>
      <c r="BB7" s="83">
        <v>110.2</v>
      </c>
      <c r="BC7" s="83">
        <v>111.2</v>
      </c>
      <c r="BD7" s="83">
        <v>118.8</v>
      </c>
      <c r="BE7" s="83">
        <v>88.8</v>
      </c>
      <c r="BF7" s="83">
        <v>121.3</v>
      </c>
      <c r="BG7" s="83">
        <v>123.2</v>
      </c>
      <c r="BH7" s="83">
        <v>134.69999999999999</v>
      </c>
      <c r="BI7" s="83">
        <v>100</v>
      </c>
      <c r="BJ7" s="83">
        <v>418.2</v>
      </c>
      <c r="BK7" s="83">
        <v>617.20000000000005</v>
      </c>
      <c r="BL7" s="83">
        <v>456.1</v>
      </c>
      <c r="BM7" s="83">
        <v>374.7</v>
      </c>
      <c r="BN7" s="83">
        <v>405.9</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13370.7</v>
      </c>
      <c r="CG7" s="83">
        <v>9727.9</v>
      </c>
      <c r="CH7" s="83">
        <v>32810.1</v>
      </c>
      <c r="CI7" s="83">
        <v>40096.699999999997</v>
      </c>
      <c r="CJ7" s="83">
        <v>40071.4</v>
      </c>
      <c r="CK7" s="83">
        <v>18815.8</v>
      </c>
      <c r="CL7" s="83">
        <v>22847.9</v>
      </c>
      <c r="CM7" s="83">
        <v>19199</v>
      </c>
      <c r="CN7" s="83">
        <v>19830.400000000001</v>
      </c>
      <c r="CO7" s="83">
        <v>19066.3</v>
      </c>
      <c r="CP7" s="80">
        <v>71376</v>
      </c>
      <c r="CQ7" s="80">
        <v>78665</v>
      </c>
      <c r="CR7" s="80">
        <v>68605</v>
      </c>
      <c r="CS7" s="80">
        <v>64334</v>
      </c>
      <c r="CT7" s="80">
        <v>64775</v>
      </c>
      <c r="CU7" s="80">
        <v>37685</v>
      </c>
      <c r="CV7" s="80">
        <v>2390</v>
      </c>
      <c r="CW7" s="80">
        <v>32739</v>
      </c>
      <c r="CX7" s="80">
        <v>34140</v>
      </c>
      <c r="CY7" s="80">
        <v>33434</v>
      </c>
      <c r="CZ7" s="80">
        <v>1886</v>
      </c>
      <c r="DA7" s="83">
        <v>14.2</v>
      </c>
      <c r="DB7" s="83">
        <v>14.4</v>
      </c>
      <c r="DC7" s="83">
        <v>13.8</v>
      </c>
      <c r="DD7" s="83">
        <v>13.6</v>
      </c>
      <c r="DE7" s="83">
        <v>12.9</v>
      </c>
      <c r="DF7" s="83">
        <v>32.4</v>
      </c>
      <c r="DG7" s="83">
        <v>36.4</v>
      </c>
      <c r="DH7" s="83">
        <v>31.6</v>
      </c>
      <c r="DI7" s="83">
        <v>31.6</v>
      </c>
      <c r="DJ7" s="83">
        <v>30.1</v>
      </c>
      <c r="DK7" s="83">
        <v>0.7</v>
      </c>
      <c r="DL7" s="83">
        <v>0</v>
      </c>
      <c r="DM7" s="83">
        <v>0</v>
      </c>
      <c r="DN7" s="83">
        <v>9.5</v>
      </c>
      <c r="DO7" s="83">
        <v>2.5</v>
      </c>
      <c r="DP7" s="83">
        <v>10.1</v>
      </c>
      <c r="DQ7" s="83">
        <v>8.3000000000000007</v>
      </c>
      <c r="DR7" s="83">
        <v>7.1</v>
      </c>
      <c r="DS7" s="83">
        <v>7.3</v>
      </c>
      <c r="DT7" s="83">
        <v>5.4</v>
      </c>
      <c r="DU7" s="83">
        <v>784.5</v>
      </c>
      <c r="DV7" s="83">
        <v>780.7</v>
      </c>
      <c r="DW7" s="83">
        <v>707.2</v>
      </c>
      <c r="DX7" s="83">
        <v>666.2</v>
      </c>
      <c r="DY7" s="83">
        <v>638.20000000000005</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100</v>
      </c>
      <c r="ES7" s="83">
        <v>100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t="s">
        <v>130</v>
      </c>
      <c r="IX7" s="83" t="s">
        <v>130</v>
      </c>
      <c r="IY7" s="83" t="s">
        <v>130</v>
      </c>
      <c r="IZ7" s="83" t="s">
        <v>130</v>
      </c>
      <c r="JA7" s="83" t="s">
        <v>130</v>
      </c>
      <c r="JB7" s="83" t="s">
        <v>130</v>
      </c>
      <c r="JC7" s="83">
        <v>13.7</v>
      </c>
      <c r="JD7" s="83">
        <v>16.5</v>
      </c>
      <c r="JE7" s="83">
        <v>15</v>
      </c>
      <c r="JF7" s="83">
        <v>12.8</v>
      </c>
      <c r="JG7" s="83">
        <v>11.1</v>
      </c>
      <c r="JH7" s="83" t="s">
        <v>130</v>
      </c>
      <c r="JI7" s="83" t="s">
        <v>130</v>
      </c>
      <c r="JJ7" s="83" t="s">
        <v>130</v>
      </c>
      <c r="JK7" s="83" t="s">
        <v>130</v>
      </c>
      <c r="JL7" s="83" t="s">
        <v>130</v>
      </c>
      <c r="JM7" s="83">
        <v>40</v>
      </c>
      <c r="JN7" s="83">
        <v>39.700000000000003</v>
      </c>
      <c r="JO7" s="83">
        <v>37.5</v>
      </c>
      <c r="JP7" s="83">
        <v>37.299999999999997</v>
      </c>
      <c r="JQ7" s="83">
        <v>26</v>
      </c>
      <c r="JR7" s="83" t="s">
        <v>130</v>
      </c>
      <c r="JS7" s="83" t="s">
        <v>130</v>
      </c>
      <c r="JT7" s="83" t="s">
        <v>130</v>
      </c>
      <c r="JU7" s="83" t="s">
        <v>130</v>
      </c>
      <c r="JV7" s="83" t="s">
        <v>130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t="s">
        <v>130</v>
      </c>
      <c r="KM7" s="83" t="s">
        <v>130</v>
      </c>
      <c r="KN7" s="83" t="s">
        <v>130</v>
      </c>
      <c r="KO7" s="83" t="s">
        <v>130</v>
      </c>
      <c r="KP7" s="83" t="s">
        <v>130</v>
      </c>
      <c r="KQ7" s="83">
        <v>96</v>
      </c>
      <c r="KR7" s="83">
        <v>97.5</v>
      </c>
      <c r="KS7" s="83">
        <v>96.6</v>
      </c>
      <c r="KT7" s="83">
        <v>84</v>
      </c>
      <c r="KU7" s="83">
        <v>95.9</v>
      </c>
      <c r="KV7" s="80">
        <v>1886</v>
      </c>
      <c r="KW7" s="83">
        <v>14.2</v>
      </c>
      <c r="KX7" s="83">
        <v>14.4</v>
      </c>
      <c r="KY7" s="83">
        <v>13.8</v>
      </c>
      <c r="KZ7" s="83">
        <v>13.6</v>
      </c>
      <c r="LA7" s="83">
        <v>12.9</v>
      </c>
      <c r="LB7" s="83">
        <v>12</v>
      </c>
      <c r="LC7" s="83">
        <v>14.5</v>
      </c>
      <c r="LD7" s="83">
        <v>14.9</v>
      </c>
      <c r="LE7" s="83">
        <v>15.3</v>
      </c>
      <c r="LF7" s="83">
        <v>14.9</v>
      </c>
      <c r="LG7" s="83">
        <v>0.7</v>
      </c>
      <c r="LH7" s="83">
        <v>0</v>
      </c>
      <c r="LI7" s="83">
        <v>0</v>
      </c>
      <c r="LJ7" s="83">
        <v>9.5</v>
      </c>
      <c r="LK7" s="83">
        <v>2.5</v>
      </c>
      <c r="LL7" s="83">
        <v>0.3</v>
      </c>
      <c r="LM7" s="83">
        <v>0.3</v>
      </c>
      <c r="LN7" s="83">
        <v>0.3</v>
      </c>
      <c r="LO7" s="83">
        <v>0.7</v>
      </c>
      <c r="LP7" s="83">
        <v>0.4</v>
      </c>
      <c r="LQ7" s="83">
        <v>784.5</v>
      </c>
      <c r="LR7" s="83">
        <v>780.7</v>
      </c>
      <c r="LS7" s="83">
        <v>707.2</v>
      </c>
      <c r="LT7" s="83">
        <v>666.2</v>
      </c>
      <c r="LU7" s="83">
        <v>638.20000000000005</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v>100</v>
      </c>
      <c r="ML7" s="83">
        <v>100</v>
      </c>
      <c r="MM7" s="83">
        <v>100</v>
      </c>
      <c r="MN7" s="83">
        <v>100</v>
      </c>
      <c r="MO7" s="83">
        <v>100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t="s">
        <v>130</v>
      </c>
      <c r="ND7" s="83" t="s">
        <v>130</v>
      </c>
      <c r="NE7" s="83" t="s">
        <v>130</v>
      </c>
      <c r="NF7" s="83" t="s">
        <v>130</v>
      </c>
      <c r="NG7" s="83">
        <v>2</v>
      </c>
      <c r="NH7" s="83">
        <v>2</v>
      </c>
      <c r="NI7" s="83">
        <v>2</v>
      </c>
      <c r="NJ7" s="83">
        <v>2</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134</v>
      </c>
      <c r="FB8" s="85"/>
      <c r="FC8" s="85"/>
      <c r="FD8" s="85"/>
      <c r="FE8" s="85"/>
      <c r="FF8" s="86"/>
      <c r="FG8" s="85"/>
      <c r="FH8" s="85"/>
      <c r="FI8" s="85" t="str">
        <f>FJ4</f>
        <v>修繕費比率（％）</v>
      </c>
      <c r="FJ8" s="85" t="b">
        <f>IF(SUM($M$6,$MU$7:$MX$7)=0,FALSE,TRUE)</f>
        <v>0</v>
      </c>
      <c r="FK8" s="87" t="s">
        <v>134</v>
      </c>
      <c r="FL8" s="85"/>
      <c r="FM8" s="85"/>
      <c r="FN8" s="85"/>
      <c r="FO8" s="85"/>
      <c r="FP8" s="85"/>
      <c r="FQ8" s="86"/>
      <c r="FR8" s="85"/>
      <c r="FS8" s="85" t="str">
        <f>FT4</f>
        <v>企業債残高対料金収入比率（％）</v>
      </c>
      <c r="FT8" s="85" t="b">
        <f>IF(SUM($M$6,$MU$7:$MX$7)=0,FALSE,TRUE)</f>
        <v>0</v>
      </c>
      <c r="FU8" s="87" t="s">
        <v>134</v>
      </c>
      <c r="FV8" s="85"/>
      <c r="FW8" s="85"/>
      <c r="FX8" s="85"/>
      <c r="FY8" s="85"/>
      <c r="FZ8" s="85"/>
      <c r="GA8" s="85"/>
      <c r="GB8" s="86"/>
      <c r="GC8" s="85" t="str">
        <f>GD4</f>
        <v>有形固定資産減価償却率（％）</v>
      </c>
      <c r="GD8" s="85" t="b">
        <v>0</v>
      </c>
      <c r="GE8" s="87" t="s">
        <v>135</v>
      </c>
      <c r="GF8" s="85"/>
      <c r="GG8" s="85"/>
      <c r="GH8" s="85"/>
      <c r="GI8" s="85"/>
      <c r="GJ8" s="85"/>
      <c r="GK8" s="85"/>
      <c r="GL8" s="85"/>
      <c r="GM8" s="85" t="str">
        <f>GN4</f>
        <v>FIT収入割合（％）</v>
      </c>
      <c r="GN8" s="85" t="b">
        <f>IF(SUM($M$6,$MU$7:$MX$7)=0,FALSE,TRUE)</f>
        <v>0</v>
      </c>
      <c r="GO8" s="87" t="s">
        <v>134</v>
      </c>
      <c r="GP8" s="85"/>
      <c r="GQ8" s="85"/>
      <c r="GR8" s="85"/>
      <c r="GS8" s="84"/>
      <c r="GT8" s="84"/>
      <c r="GU8" s="84"/>
      <c r="GV8" s="84"/>
      <c r="GW8" s="85" t="str">
        <f>GX5</f>
        <v>最大出力合計</v>
      </c>
      <c r="GX8" s="85" t="str">
        <f>GY4</f>
        <v>設備利用率（％）</v>
      </c>
      <c r="GY8" s="85" t="b">
        <f>IF(SUM($N$7,$MY$7:$NB$7)=0,FALSE,TRUE)</f>
        <v>0</v>
      </c>
      <c r="GZ8" s="87" t="s">
        <v>134</v>
      </c>
      <c r="HA8" s="85"/>
      <c r="HB8" s="85"/>
      <c r="HC8" s="85"/>
      <c r="HD8" s="85"/>
      <c r="HE8" s="86"/>
      <c r="HF8" s="85"/>
      <c r="HG8" s="85"/>
      <c r="HH8" s="85" t="str">
        <f>HI4</f>
        <v>修繕費比率（％）</v>
      </c>
      <c r="HI8" s="85" t="b">
        <f>IF(SUM($N$7,$MY$7:$NB$7)=0,FALSE,TRUE)</f>
        <v>0</v>
      </c>
      <c r="HJ8" s="87" t="s">
        <v>134</v>
      </c>
      <c r="HK8" s="85"/>
      <c r="HL8" s="85"/>
      <c r="HM8" s="85"/>
      <c r="HN8" s="85"/>
      <c r="HO8" s="85"/>
      <c r="HP8" s="86"/>
      <c r="HQ8" s="85"/>
      <c r="HR8" s="85" t="str">
        <f>HS4</f>
        <v>企業債残高対料金収入比率（％）</v>
      </c>
      <c r="HS8" s="85" t="b">
        <f>IF(SUM($N$7,$MY$7:$NB$7)=0,FALSE,TRUE)</f>
        <v>0</v>
      </c>
      <c r="HT8" s="87" t="s">
        <v>134</v>
      </c>
      <c r="HU8" s="85"/>
      <c r="HV8" s="85"/>
      <c r="HW8" s="85"/>
      <c r="HX8" s="85"/>
      <c r="HY8" s="85"/>
      <c r="HZ8" s="85"/>
      <c r="IA8" s="86"/>
      <c r="IB8" s="85" t="str">
        <f>IC4</f>
        <v>有形固定資産減価償却率（％）</v>
      </c>
      <c r="IC8" s="85" t="b">
        <v>0</v>
      </c>
      <c r="ID8" s="87" t="s">
        <v>135</v>
      </c>
      <c r="IE8" s="85"/>
      <c r="IF8" s="85"/>
      <c r="IG8" s="85"/>
      <c r="IH8" s="85"/>
      <c r="II8" s="85"/>
      <c r="IJ8" s="85"/>
      <c r="IK8" s="85"/>
      <c r="IL8" s="85" t="str">
        <f>IM4</f>
        <v>FIT収入割合（％）</v>
      </c>
      <c r="IM8" s="85" t="b">
        <f>IF(SUM($N$7,$MY$7:$NB$7)=0,FALSE,TRUE)</f>
        <v>0</v>
      </c>
      <c r="IN8" s="87" t="s">
        <v>134</v>
      </c>
      <c r="IO8" s="85"/>
      <c r="IP8" s="85"/>
      <c r="IQ8" s="85"/>
      <c r="IR8" s="84"/>
      <c r="IS8" s="84"/>
      <c r="IT8" s="84"/>
      <c r="IU8" s="84"/>
      <c r="IV8" s="85" t="str">
        <f>IW5</f>
        <v>最大出力合計</v>
      </c>
      <c r="IW8" s="85" t="str">
        <f>IX4</f>
        <v>設備利用率（％）</v>
      </c>
      <c r="IX8" s="85" t="b">
        <f>IF(SUM($O$7,$NC$7:$NF$7)=0,FALSE,TRUE)</f>
        <v>0</v>
      </c>
      <c r="IY8" s="87" t="s">
        <v>134</v>
      </c>
      <c r="IZ8" s="85"/>
      <c r="JA8" s="85"/>
      <c r="JB8" s="85"/>
      <c r="JC8" s="85"/>
      <c r="JD8" s="86"/>
      <c r="JE8" s="85"/>
      <c r="JF8" s="85"/>
      <c r="JG8" s="85" t="str">
        <f>JH4</f>
        <v>修繕費比率（％）</v>
      </c>
      <c r="JH8" s="85" t="b">
        <f>IF(SUM($O$7,$NC$7:$NF$7)=0,FALSE,TRUE)</f>
        <v>0</v>
      </c>
      <c r="JI8" s="87" t="s">
        <v>134</v>
      </c>
      <c r="JJ8" s="85"/>
      <c r="JK8" s="85"/>
      <c r="JL8" s="85"/>
      <c r="JM8" s="85"/>
      <c r="JN8" s="85"/>
      <c r="JO8" s="86"/>
      <c r="JP8" s="85"/>
      <c r="JQ8" s="85" t="str">
        <f>JR4</f>
        <v>企業債残高対料金収入比率（％）</v>
      </c>
      <c r="JR8" s="85" t="b">
        <f>IF(SUM($O$7,$NC$7:$NF$7)=0,FALSE,TRUE)</f>
        <v>0</v>
      </c>
      <c r="JS8" s="87" t="s">
        <v>134</v>
      </c>
      <c r="JT8" s="85"/>
      <c r="JU8" s="85"/>
      <c r="JV8" s="85"/>
      <c r="JW8" s="85"/>
      <c r="JX8" s="85"/>
      <c r="JY8" s="85"/>
      <c r="JZ8" s="86"/>
      <c r="KA8" s="85" t="str">
        <f>KB4</f>
        <v>有形固定資産減価償却率（％）</v>
      </c>
      <c r="KB8" s="85" t="b">
        <v>0</v>
      </c>
      <c r="KC8" s="87" t="s">
        <v>135</v>
      </c>
      <c r="KD8" s="85"/>
      <c r="KE8" s="85"/>
      <c r="KF8" s="85"/>
      <c r="KG8" s="85"/>
      <c r="KH8" s="85"/>
      <c r="KI8" s="85"/>
      <c r="KJ8" s="85"/>
      <c r="KK8" s="85" t="str">
        <f>KL4</f>
        <v>FIT収入割合（％）</v>
      </c>
      <c r="KL8" s="85" t="b">
        <f>IF(SUM($O$7,$NC$7:$NF$7)=0,FALSE,TRUE)</f>
        <v>0</v>
      </c>
      <c r="KM8" s="87" t="s">
        <v>134</v>
      </c>
      <c r="KN8" s="85"/>
      <c r="KO8" s="85"/>
      <c r="KP8" s="85"/>
      <c r="KQ8" s="84"/>
      <c r="KR8" s="84"/>
      <c r="KS8" s="84"/>
      <c r="KT8" s="84"/>
      <c r="KU8" s="85" t="str">
        <f>KV5</f>
        <v>最大出力合計</v>
      </c>
      <c r="KV8" s="85" t="str">
        <f>KW4</f>
        <v>設備利用率（％）</v>
      </c>
      <c r="KW8" s="85" t="b">
        <f>IF(SUM($P$7,$NG$7:$NJ$7)=0,FALSE,TRUE)</f>
        <v>1</v>
      </c>
      <c r="KX8" s="87" t="s">
        <v>134</v>
      </c>
      <c r="KY8" s="85"/>
      <c r="KZ8" s="85"/>
      <c r="LA8" s="85"/>
      <c r="LB8" s="85"/>
      <c r="LC8" s="86"/>
      <c r="LD8" s="85"/>
      <c r="LE8" s="85"/>
      <c r="LF8" s="85" t="str">
        <f>LG4</f>
        <v>修繕費比率（％）</v>
      </c>
      <c r="LG8" s="85" t="b">
        <f>IF(SUM($P$7,$NG$7:$NJ$7)=0,FALSE,TRUE)</f>
        <v>1</v>
      </c>
      <c r="LH8" s="87" t="s">
        <v>134</v>
      </c>
      <c r="LI8" s="85"/>
      <c r="LJ8" s="85"/>
      <c r="LK8" s="85"/>
      <c r="LL8" s="85"/>
      <c r="LM8" s="85"/>
      <c r="LN8" s="86"/>
      <c r="LO8" s="85"/>
      <c r="LP8" s="85" t="str">
        <f>LQ4</f>
        <v>企業債残高対料金収入比率（％）</v>
      </c>
      <c r="LQ8" s="85" t="b">
        <f>IF(SUM($P$7,$NG$7:$NJ$7)=0,FALSE,TRUE)</f>
        <v>1</v>
      </c>
      <c r="LR8" s="87" t="s">
        <v>134</v>
      </c>
      <c r="LS8" s="85"/>
      <c r="LT8" s="85"/>
      <c r="LU8" s="85"/>
      <c r="LV8" s="85"/>
      <c r="LW8" s="85"/>
      <c r="LX8" s="85"/>
      <c r="LY8" s="86"/>
      <c r="LZ8" s="85" t="str">
        <f>MA4</f>
        <v>有形固定資産減価償却率（％）</v>
      </c>
      <c r="MA8" s="85" t="b">
        <v>0</v>
      </c>
      <c r="MB8" s="87" t="s">
        <v>135</v>
      </c>
      <c r="MC8" s="85"/>
      <c r="MD8" s="85"/>
      <c r="ME8" s="85"/>
      <c r="MF8" s="85"/>
      <c r="MG8" s="85"/>
      <c r="MH8" s="85"/>
      <c r="MI8" s="85"/>
      <c r="MJ8" s="85" t="str">
        <f>MK4</f>
        <v>FIT収入割合（％）</v>
      </c>
      <c r="MK8" s="85" t="b">
        <f>IF(SUM($P$7,$NG$7:$NJ$7)=0,FALSE,TRUE)</f>
        <v>1</v>
      </c>
      <c r="ML8" s="87" t="s">
        <v>134</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（最大出力合計1,886kW）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（最大出力合計1,886kW）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328.7</v>
      </c>
      <c r="AZ11" s="95">
        <f>AZ7</f>
        <v>444.5</v>
      </c>
      <c r="BA11" s="95">
        <f>BA7</f>
        <v>134.69999999999999</v>
      </c>
      <c r="BB11" s="95">
        <f>BB7</f>
        <v>110.2</v>
      </c>
      <c r="BC11" s="95">
        <f>BC7</f>
        <v>111.2</v>
      </c>
      <c r="BD11" s="84"/>
      <c r="BE11" s="84"/>
      <c r="BF11" s="84"/>
      <c r="BG11" s="84"/>
      <c r="BH11" s="84"/>
      <c r="BI11" s="94" t="s">
        <v>143</v>
      </c>
      <c r="BJ11" s="95">
        <f>BJ7</f>
        <v>418.2</v>
      </c>
      <c r="BK11" s="95">
        <f>BK7</f>
        <v>617.20000000000005</v>
      </c>
      <c r="BL11" s="95">
        <f>BL7</f>
        <v>456.1</v>
      </c>
      <c r="BM11" s="95">
        <f>BM7</f>
        <v>374.7</v>
      </c>
      <c r="BN11" s="95">
        <f>BN7</f>
        <v>405.9</v>
      </c>
      <c r="BO11" s="84"/>
      <c r="BP11" s="84"/>
      <c r="BQ11" s="84"/>
      <c r="BR11" s="84"/>
      <c r="BS11" s="84"/>
      <c r="BT11" s="94" t="s">
        <v>143</v>
      </c>
      <c r="BU11" s="95" t="str">
        <f>BU7</f>
        <v>-</v>
      </c>
      <c r="BV11" s="95" t="str">
        <f>BV7</f>
        <v>-</v>
      </c>
      <c r="BW11" s="95" t="str">
        <f>BW7</f>
        <v>-</v>
      </c>
      <c r="BX11" s="95" t="str">
        <f>BX7</f>
        <v>-</v>
      </c>
      <c r="BY11" s="95" t="str">
        <f>BY7</f>
        <v>-</v>
      </c>
      <c r="BZ11" s="84"/>
      <c r="CA11" s="84"/>
      <c r="CB11" s="84"/>
      <c r="CC11" s="84"/>
      <c r="CD11" s="84"/>
      <c r="CE11" s="94" t="s">
        <v>143</v>
      </c>
      <c r="CF11" s="95">
        <f>CF7</f>
        <v>13370.7</v>
      </c>
      <c r="CG11" s="95">
        <f>CG7</f>
        <v>9727.9</v>
      </c>
      <c r="CH11" s="95">
        <f>CH7</f>
        <v>32810.1</v>
      </c>
      <c r="CI11" s="95">
        <f>CI7</f>
        <v>40096.699999999997</v>
      </c>
      <c r="CJ11" s="95">
        <f>CJ7</f>
        <v>40071.4</v>
      </c>
      <c r="CK11" s="84"/>
      <c r="CL11" s="84"/>
      <c r="CM11" s="84"/>
      <c r="CN11" s="84"/>
      <c r="CO11" s="94" t="s">
        <v>143</v>
      </c>
      <c r="CP11" s="96">
        <f>CP7</f>
        <v>71376</v>
      </c>
      <c r="CQ11" s="96">
        <f>CQ7</f>
        <v>78665</v>
      </c>
      <c r="CR11" s="96">
        <f>CR7</f>
        <v>68605</v>
      </c>
      <c r="CS11" s="96">
        <f>CS7</f>
        <v>64334</v>
      </c>
      <c r="CT11" s="96">
        <f>CT7</f>
        <v>64775</v>
      </c>
      <c r="CU11" s="84"/>
      <c r="CV11" s="84"/>
      <c r="CW11" s="84"/>
      <c r="CX11" s="84"/>
      <c r="CY11" s="84"/>
      <c r="CZ11" s="94" t="s">
        <v>143</v>
      </c>
      <c r="DA11" s="95">
        <f>DA7</f>
        <v>14.2</v>
      </c>
      <c r="DB11" s="95">
        <f>DB7</f>
        <v>14.4</v>
      </c>
      <c r="DC11" s="95">
        <f>DC7</f>
        <v>13.8</v>
      </c>
      <c r="DD11" s="95">
        <f>DD7</f>
        <v>13.6</v>
      </c>
      <c r="DE11" s="95">
        <f>DE7</f>
        <v>12.9</v>
      </c>
      <c r="DF11" s="84"/>
      <c r="DG11" s="84"/>
      <c r="DH11" s="84"/>
      <c r="DI11" s="84"/>
      <c r="DJ11" s="94" t="s">
        <v>143</v>
      </c>
      <c r="DK11" s="95">
        <f>DK7</f>
        <v>0.7</v>
      </c>
      <c r="DL11" s="95">
        <f>DL7</f>
        <v>0</v>
      </c>
      <c r="DM11" s="95">
        <f>DM7</f>
        <v>0</v>
      </c>
      <c r="DN11" s="95">
        <f>DN7</f>
        <v>9.5</v>
      </c>
      <c r="DO11" s="95">
        <f>DO7</f>
        <v>2.5</v>
      </c>
      <c r="DP11" s="84"/>
      <c r="DQ11" s="84"/>
      <c r="DR11" s="84"/>
      <c r="DS11" s="84"/>
      <c r="DT11" s="94" t="s">
        <v>143</v>
      </c>
      <c r="DU11" s="95">
        <f>DU7</f>
        <v>784.5</v>
      </c>
      <c r="DV11" s="95">
        <f>DV7</f>
        <v>780.7</v>
      </c>
      <c r="DW11" s="95">
        <f>DW7</f>
        <v>707.2</v>
      </c>
      <c r="DX11" s="95">
        <f>DX7</f>
        <v>666.2</v>
      </c>
      <c r="DY11" s="95">
        <f>DY7</f>
        <v>638.20000000000005</v>
      </c>
      <c r="DZ11" s="84"/>
      <c r="EA11" s="84"/>
      <c r="EB11" s="84"/>
      <c r="EC11" s="84"/>
      <c r="ED11" s="94" t="s">
        <v>143</v>
      </c>
      <c r="EE11" s="95" t="str">
        <f>EE7</f>
        <v>-</v>
      </c>
      <c r="EF11" s="95" t="str">
        <f>EF7</f>
        <v>-</v>
      </c>
      <c r="EG11" s="95" t="str">
        <f>EG7</f>
        <v>-</v>
      </c>
      <c r="EH11" s="95" t="str">
        <f>EH7</f>
        <v>-</v>
      </c>
      <c r="EI11" s="95" t="str">
        <f>EI7</f>
        <v>-</v>
      </c>
      <c r="EJ11" s="84"/>
      <c r="EK11" s="84"/>
      <c r="EL11" s="84"/>
      <c r="EM11" s="84"/>
      <c r="EN11" s="94" t="s">
        <v>143</v>
      </c>
      <c r="EO11" s="95">
        <f>EO7</f>
        <v>100</v>
      </c>
      <c r="EP11" s="95">
        <f>EP7</f>
        <v>100</v>
      </c>
      <c r="EQ11" s="95">
        <f>EQ7</f>
        <v>100</v>
      </c>
      <c r="ER11" s="95">
        <f>ER7</f>
        <v>100</v>
      </c>
      <c r="ES11" s="95">
        <f>ES7</f>
        <v>100</v>
      </c>
      <c r="ET11" s="84"/>
      <c r="EU11" s="84"/>
      <c r="EV11" s="84"/>
      <c r="EW11" s="84"/>
      <c r="EX11" s="84"/>
      <c r="EY11" s="94" t="s">
        <v>143</v>
      </c>
      <c r="EZ11" s="95" t="str">
        <f>EZ7</f>
        <v>-</v>
      </c>
      <c r="FA11" s="95" t="str">
        <f>FA7</f>
        <v>-</v>
      </c>
      <c r="FB11" s="95" t="str">
        <f>FB7</f>
        <v>-</v>
      </c>
      <c r="FC11" s="95" t="str">
        <f>FC7</f>
        <v>-</v>
      </c>
      <c r="FD11" s="95" t="str">
        <f>FD7</f>
        <v>-</v>
      </c>
      <c r="FE11" s="84"/>
      <c r="FF11" s="84"/>
      <c r="FG11" s="84"/>
      <c r="FH11" s="84"/>
      <c r="FI11" s="94" t="s">
        <v>143</v>
      </c>
      <c r="FJ11" s="95" t="str">
        <f>FJ7</f>
        <v>-</v>
      </c>
      <c r="FK11" s="95" t="str">
        <f>FK7</f>
        <v>-</v>
      </c>
      <c r="FL11" s="95" t="str">
        <f>FL7</f>
        <v>-</v>
      </c>
      <c r="FM11" s="95" t="str">
        <f>FM7</f>
        <v>-</v>
      </c>
      <c r="FN11" s="95" t="str">
        <f>FN7</f>
        <v>-</v>
      </c>
      <c r="FO11" s="84"/>
      <c r="FP11" s="84"/>
      <c r="FQ11" s="84"/>
      <c r="FR11" s="84"/>
      <c r="FS11" s="94" t="s">
        <v>143</v>
      </c>
      <c r="FT11" s="95" t="str">
        <f>FT7</f>
        <v>-</v>
      </c>
      <c r="FU11" s="95" t="str">
        <f>FU7</f>
        <v>-</v>
      </c>
      <c r="FV11" s="95" t="str">
        <f>FV7</f>
        <v>-</v>
      </c>
      <c r="FW11" s="95" t="str">
        <f>FW7</f>
        <v>-</v>
      </c>
      <c r="FX11" s="95" t="str">
        <f>FX7</f>
        <v>-</v>
      </c>
      <c r="FY11" s="84"/>
      <c r="FZ11" s="84"/>
      <c r="GA11" s="84"/>
      <c r="GB11" s="84"/>
      <c r="GC11" s="94" t="s">
        <v>143</v>
      </c>
      <c r="GD11" s="95" t="str">
        <f>GD7</f>
        <v>-</v>
      </c>
      <c r="GE11" s="95" t="str">
        <f>GE7</f>
        <v>-</v>
      </c>
      <c r="GF11" s="95" t="str">
        <f>GF7</f>
        <v>-</v>
      </c>
      <c r="GG11" s="95" t="str">
        <f>GG7</f>
        <v>-</v>
      </c>
      <c r="GH11" s="95" t="str">
        <f>GH7</f>
        <v>-</v>
      </c>
      <c r="GI11" s="84"/>
      <c r="GJ11" s="84"/>
      <c r="GK11" s="84"/>
      <c r="GL11" s="84"/>
      <c r="GM11" s="94" t="s">
        <v>143</v>
      </c>
      <c r="GN11" s="95" t="str">
        <f>GN7</f>
        <v>-</v>
      </c>
      <c r="GO11" s="95" t="str">
        <f>GO7</f>
        <v>-</v>
      </c>
      <c r="GP11" s="95" t="str">
        <f>GP7</f>
        <v>-</v>
      </c>
      <c r="GQ11" s="95" t="str">
        <f>GQ7</f>
        <v>-</v>
      </c>
      <c r="GR11" s="95" t="str">
        <f>GR7</f>
        <v>-</v>
      </c>
      <c r="GS11" s="84"/>
      <c r="GT11" s="84"/>
      <c r="GU11" s="84"/>
      <c r="GV11" s="84"/>
      <c r="GW11" s="84"/>
      <c r="GX11" s="94" t="s">
        <v>143</v>
      </c>
      <c r="GY11" s="95" t="str">
        <f>GY7</f>
        <v>-</v>
      </c>
      <c r="GZ11" s="95" t="str">
        <f>GZ7</f>
        <v>-</v>
      </c>
      <c r="HA11" s="95" t="str">
        <f>HA7</f>
        <v>-</v>
      </c>
      <c r="HB11" s="95" t="str">
        <f>HB7</f>
        <v>-</v>
      </c>
      <c r="HC11" s="95" t="str">
        <f>HC7</f>
        <v>-</v>
      </c>
      <c r="HD11" s="84"/>
      <c r="HE11" s="84"/>
      <c r="HF11" s="84"/>
      <c r="HG11" s="84"/>
      <c r="HH11" s="94" t="s">
        <v>143</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143</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145</v>
      </c>
      <c r="IX11" s="95" t="str">
        <f>IX7</f>
        <v>-</v>
      </c>
      <c r="IY11" s="95" t="str">
        <f>IY7</f>
        <v>-</v>
      </c>
      <c r="IZ11" s="95" t="str">
        <f>IZ7</f>
        <v>-</v>
      </c>
      <c r="JA11" s="95" t="str">
        <f>JA7</f>
        <v>-</v>
      </c>
      <c r="JB11" s="95" t="str">
        <f>JB7</f>
        <v>-</v>
      </c>
      <c r="JC11" s="84"/>
      <c r="JD11" s="84"/>
      <c r="JE11" s="84"/>
      <c r="JF11" s="84"/>
      <c r="JG11" s="94" t="s">
        <v>143</v>
      </c>
      <c r="JH11" s="95" t="str">
        <f>JH7</f>
        <v>-</v>
      </c>
      <c r="JI11" s="95" t="str">
        <f>JI7</f>
        <v>-</v>
      </c>
      <c r="JJ11" s="95" t="str">
        <f>JJ7</f>
        <v>-</v>
      </c>
      <c r="JK11" s="95" t="str">
        <f>JK7</f>
        <v>-</v>
      </c>
      <c r="JL11" s="95" t="str">
        <f>JL7</f>
        <v>-</v>
      </c>
      <c r="JM11" s="84"/>
      <c r="JN11" s="84"/>
      <c r="JO11" s="84"/>
      <c r="JP11" s="84"/>
      <c r="JQ11" s="94" t="s">
        <v>146</v>
      </c>
      <c r="JR11" s="95" t="str">
        <f>JR7</f>
        <v>-</v>
      </c>
      <c r="JS11" s="95" t="str">
        <f>JS7</f>
        <v>-</v>
      </c>
      <c r="JT11" s="95" t="str">
        <f>JT7</f>
        <v>-</v>
      </c>
      <c r="JU11" s="95" t="str">
        <f>JU7</f>
        <v>-</v>
      </c>
      <c r="JV11" s="95" t="str">
        <f>JV7</f>
        <v>-</v>
      </c>
      <c r="JW11" s="84"/>
      <c r="JX11" s="84"/>
      <c r="JY11" s="84"/>
      <c r="JZ11" s="84"/>
      <c r="KA11" s="94" t="s">
        <v>143</v>
      </c>
      <c r="KB11" s="95" t="str">
        <f>KB7</f>
        <v>-</v>
      </c>
      <c r="KC11" s="95" t="str">
        <f>KC7</f>
        <v>-</v>
      </c>
      <c r="KD11" s="95" t="str">
        <f>KD7</f>
        <v>-</v>
      </c>
      <c r="KE11" s="95" t="str">
        <f>KE7</f>
        <v>-</v>
      </c>
      <c r="KF11" s="95" t="str">
        <f>KF7</f>
        <v>-</v>
      </c>
      <c r="KG11" s="84"/>
      <c r="KH11" s="84"/>
      <c r="KI11" s="84"/>
      <c r="KJ11" s="84"/>
      <c r="KK11" s="94" t="s">
        <v>145</v>
      </c>
      <c r="KL11" s="95" t="str">
        <f>KL7</f>
        <v>-</v>
      </c>
      <c r="KM11" s="95" t="str">
        <f>KM7</f>
        <v>-</v>
      </c>
      <c r="KN11" s="95" t="str">
        <f>KN7</f>
        <v>-</v>
      </c>
      <c r="KO11" s="95" t="str">
        <f>KO7</f>
        <v>-</v>
      </c>
      <c r="KP11" s="95" t="str">
        <f>KP7</f>
        <v>-</v>
      </c>
      <c r="KQ11" s="84"/>
      <c r="KR11" s="84"/>
      <c r="KS11" s="84"/>
      <c r="KT11" s="84"/>
      <c r="KU11" s="84"/>
      <c r="KV11" s="94" t="s">
        <v>147</v>
      </c>
      <c r="KW11" s="95">
        <f>KW7</f>
        <v>14.2</v>
      </c>
      <c r="KX11" s="95">
        <f>KX7</f>
        <v>14.4</v>
      </c>
      <c r="KY11" s="95">
        <f>KY7</f>
        <v>13.8</v>
      </c>
      <c r="KZ11" s="95">
        <f>KZ7</f>
        <v>13.6</v>
      </c>
      <c r="LA11" s="95">
        <f>LA7</f>
        <v>12.9</v>
      </c>
      <c r="LB11" s="84"/>
      <c r="LC11" s="84"/>
      <c r="LD11" s="84"/>
      <c r="LE11" s="84"/>
      <c r="LF11" s="94" t="s">
        <v>146</v>
      </c>
      <c r="LG11" s="95">
        <f>LG7</f>
        <v>0.7</v>
      </c>
      <c r="LH11" s="95">
        <f>LH7</f>
        <v>0</v>
      </c>
      <c r="LI11" s="95">
        <f>LI7</f>
        <v>0</v>
      </c>
      <c r="LJ11" s="95">
        <f>LJ7</f>
        <v>9.5</v>
      </c>
      <c r="LK11" s="95">
        <f>LK7</f>
        <v>2.5</v>
      </c>
      <c r="LL11" s="84"/>
      <c r="LM11" s="84"/>
      <c r="LN11" s="84"/>
      <c r="LO11" s="84"/>
      <c r="LP11" s="94" t="s">
        <v>145</v>
      </c>
      <c r="LQ11" s="95">
        <f>LQ7</f>
        <v>784.5</v>
      </c>
      <c r="LR11" s="95">
        <f>LR7</f>
        <v>780.7</v>
      </c>
      <c r="LS11" s="95">
        <f>LS7</f>
        <v>707.2</v>
      </c>
      <c r="LT11" s="95">
        <f>LT7</f>
        <v>666.2</v>
      </c>
      <c r="LU11" s="95">
        <f>LU7</f>
        <v>638.20000000000005</v>
      </c>
      <c r="LV11" s="84"/>
      <c r="LW11" s="84"/>
      <c r="LX11" s="84"/>
      <c r="LY11" s="84"/>
      <c r="LZ11" s="94" t="s">
        <v>143</v>
      </c>
      <c r="MA11" s="95" t="str">
        <f>MA7</f>
        <v>-</v>
      </c>
      <c r="MB11" s="95" t="str">
        <f>MB7</f>
        <v>-</v>
      </c>
      <c r="MC11" s="95" t="str">
        <f>MC7</f>
        <v>-</v>
      </c>
      <c r="MD11" s="95" t="str">
        <f>MD7</f>
        <v>-</v>
      </c>
      <c r="ME11" s="95" t="str">
        <f>ME7</f>
        <v>-</v>
      </c>
      <c r="MF11" s="84"/>
      <c r="MG11" s="84"/>
      <c r="MH11" s="84"/>
      <c r="MI11" s="84"/>
      <c r="MJ11" s="94" t="s">
        <v>143</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f>BD7</f>
        <v>118.8</v>
      </c>
      <c r="AZ12" s="95">
        <f>BE7</f>
        <v>88.8</v>
      </c>
      <c r="BA12" s="95">
        <f>BF7</f>
        <v>121.3</v>
      </c>
      <c r="BB12" s="95">
        <f>BG7</f>
        <v>123.2</v>
      </c>
      <c r="BC12" s="95">
        <f>BH7</f>
        <v>134.69999999999999</v>
      </c>
      <c r="BD12" s="84"/>
      <c r="BE12" s="84"/>
      <c r="BF12" s="84"/>
      <c r="BG12" s="84"/>
      <c r="BH12" s="84"/>
      <c r="BI12" s="94" t="s">
        <v>149</v>
      </c>
      <c r="BJ12" s="95">
        <f>BO7</f>
        <v>255.4</v>
      </c>
      <c r="BK12" s="95">
        <f>BP7</f>
        <v>269.8</v>
      </c>
      <c r="BL12" s="95">
        <f>BQ7</f>
        <v>247.9</v>
      </c>
      <c r="BM12" s="95">
        <f>BR7</f>
        <v>240.1</v>
      </c>
      <c r="BN12" s="95">
        <f>BS7</f>
        <v>255.5</v>
      </c>
      <c r="BO12" s="84"/>
      <c r="BP12" s="84"/>
      <c r="BQ12" s="84"/>
      <c r="BR12" s="84"/>
      <c r="BS12" s="84"/>
      <c r="BT12" s="94" t="s">
        <v>148</v>
      </c>
      <c r="BU12" s="95" t="str">
        <f>BZ7</f>
        <v>-</v>
      </c>
      <c r="BV12" s="95" t="str">
        <f>CA7</f>
        <v>-</v>
      </c>
      <c r="BW12" s="95" t="str">
        <f>CB7</f>
        <v>-</v>
      </c>
      <c r="BX12" s="95" t="str">
        <f>CC7</f>
        <v>-</v>
      </c>
      <c r="BY12" s="95" t="str">
        <f>CD7</f>
        <v>-</v>
      </c>
      <c r="BZ12" s="84"/>
      <c r="CA12" s="84"/>
      <c r="CB12" s="84"/>
      <c r="CC12" s="84"/>
      <c r="CD12" s="84"/>
      <c r="CE12" s="94" t="s">
        <v>148</v>
      </c>
      <c r="CF12" s="95">
        <f>CK7</f>
        <v>18815.8</v>
      </c>
      <c r="CG12" s="95">
        <f>CL7</f>
        <v>22847.9</v>
      </c>
      <c r="CH12" s="95">
        <f>CM7</f>
        <v>19199</v>
      </c>
      <c r="CI12" s="95">
        <f>CN7</f>
        <v>19830.400000000001</v>
      </c>
      <c r="CJ12" s="95">
        <f>CO7</f>
        <v>19066.3</v>
      </c>
      <c r="CK12" s="84"/>
      <c r="CL12" s="84"/>
      <c r="CM12" s="84"/>
      <c r="CN12" s="84"/>
      <c r="CO12" s="94" t="s">
        <v>148</v>
      </c>
      <c r="CP12" s="96">
        <f>CU7</f>
        <v>37685</v>
      </c>
      <c r="CQ12" s="96">
        <f>CV7</f>
        <v>2390</v>
      </c>
      <c r="CR12" s="96">
        <f>CW7</f>
        <v>32739</v>
      </c>
      <c r="CS12" s="96">
        <f>CX7</f>
        <v>34140</v>
      </c>
      <c r="CT12" s="96">
        <f>CY7</f>
        <v>33434</v>
      </c>
      <c r="CU12" s="84"/>
      <c r="CV12" s="84"/>
      <c r="CW12" s="84"/>
      <c r="CX12" s="84"/>
      <c r="CY12" s="84"/>
      <c r="CZ12" s="94" t="s">
        <v>148</v>
      </c>
      <c r="DA12" s="95">
        <f>DF7</f>
        <v>32.4</v>
      </c>
      <c r="DB12" s="95">
        <f>DG7</f>
        <v>36.4</v>
      </c>
      <c r="DC12" s="95">
        <f>DH7</f>
        <v>31.6</v>
      </c>
      <c r="DD12" s="95">
        <f>DI7</f>
        <v>31.6</v>
      </c>
      <c r="DE12" s="95">
        <f>DJ7</f>
        <v>30.1</v>
      </c>
      <c r="DF12" s="84"/>
      <c r="DG12" s="84"/>
      <c r="DH12" s="84"/>
      <c r="DI12" s="84"/>
      <c r="DJ12" s="94" t="s">
        <v>148</v>
      </c>
      <c r="DK12" s="95">
        <f>DP7</f>
        <v>10.1</v>
      </c>
      <c r="DL12" s="95">
        <f>DQ7</f>
        <v>8.3000000000000007</v>
      </c>
      <c r="DM12" s="95">
        <f>DR7</f>
        <v>7.1</v>
      </c>
      <c r="DN12" s="95">
        <f>DS7</f>
        <v>7.3</v>
      </c>
      <c r="DO12" s="95">
        <f>DT7</f>
        <v>5.4</v>
      </c>
      <c r="DP12" s="84"/>
      <c r="DQ12" s="84"/>
      <c r="DR12" s="84"/>
      <c r="DS12" s="84"/>
      <c r="DT12" s="94" t="s">
        <v>148</v>
      </c>
      <c r="DU12" s="95">
        <f>DZ7</f>
        <v>106.3</v>
      </c>
      <c r="DV12" s="95">
        <f>EA7</f>
        <v>110.5</v>
      </c>
      <c r="DW12" s="95">
        <f>EB7</f>
        <v>156.5</v>
      </c>
      <c r="DX12" s="95">
        <f>EC7</f>
        <v>157.6</v>
      </c>
      <c r="DY12" s="95">
        <f>ED7</f>
        <v>173.7</v>
      </c>
      <c r="DZ12" s="84"/>
      <c r="EA12" s="84"/>
      <c r="EB12" s="84"/>
      <c r="EC12" s="84"/>
      <c r="ED12" s="94" t="s">
        <v>148</v>
      </c>
      <c r="EE12" s="95" t="str">
        <f>EJ7</f>
        <v>-</v>
      </c>
      <c r="EF12" s="95" t="str">
        <f>EK7</f>
        <v>-</v>
      </c>
      <c r="EG12" s="95" t="str">
        <f>EL7</f>
        <v>-</v>
      </c>
      <c r="EH12" s="95" t="str">
        <f>EM7</f>
        <v>-</v>
      </c>
      <c r="EI12" s="95" t="str">
        <f>EN7</f>
        <v>-</v>
      </c>
      <c r="EJ12" s="84"/>
      <c r="EK12" s="84"/>
      <c r="EL12" s="84"/>
      <c r="EM12" s="84"/>
      <c r="EN12" s="94" t="s">
        <v>148</v>
      </c>
      <c r="EO12" s="95">
        <f>ET7</f>
        <v>71</v>
      </c>
      <c r="EP12" s="95">
        <f>EU7</f>
        <v>74.2</v>
      </c>
      <c r="EQ12" s="95">
        <f>EV7</f>
        <v>86.8</v>
      </c>
      <c r="ER12" s="95">
        <f>EW7</f>
        <v>82.8</v>
      </c>
      <c r="ES12" s="95">
        <f>EX7</f>
        <v>82.6</v>
      </c>
      <c r="ET12" s="84"/>
      <c r="EU12" s="84"/>
      <c r="EV12" s="84"/>
      <c r="EW12" s="84"/>
      <c r="EX12" s="84"/>
      <c r="EY12" s="94" t="s">
        <v>148</v>
      </c>
      <c r="EZ12" s="95" t="str">
        <f>IF($EZ$8,FE7,"-")</f>
        <v>-</v>
      </c>
      <c r="FA12" s="95" t="str">
        <f>IF($EZ$8,FF7,"-")</f>
        <v>-</v>
      </c>
      <c r="FB12" s="95" t="str">
        <f>IF($EZ$8,FG7,"-")</f>
        <v>-</v>
      </c>
      <c r="FC12" s="95" t="str">
        <f>IF($EZ$8,FH7,"-")</f>
        <v>-</v>
      </c>
      <c r="FD12" s="95" t="str">
        <f>IF($EZ$8,FI7,"-")</f>
        <v>-</v>
      </c>
      <c r="FE12" s="84"/>
      <c r="FF12" s="84"/>
      <c r="FG12" s="84"/>
      <c r="FH12" s="84"/>
      <c r="FI12" s="94" t="s">
        <v>148</v>
      </c>
      <c r="FJ12" s="95" t="str">
        <f>IF($FJ$8,FO7,"-")</f>
        <v>-</v>
      </c>
      <c r="FK12" s="95" t="str">
        <f>IF($FJ$8,FP7,"-")</f>
        <v>-</v>
      </c>
      <c r="FL12" s="95" t="str">
        <f>IF($FJ$8,FQ7,"-")</f>
        <v>-</v>
      </c>
      <c r="FM12" s="95" t="str">
        <f>IF($FJ$8,FR7,"-")</f>
        <v>-</v>
      </c>
      <c r="FN12" s="95" t="str">
        <f>IF($FJ$8,FS7,"-")</f>
        <v>-</v>
      </c>
      <c r="FO12" s="84"/>
      <c r="FP12" s="84"/>
      <c r="FQ12" s="84"/>
      <c r="FR12" s="84"/>
      <c r="FS12" s="94" t="s">
        <v>148</v>
      </c>
      <c r="FT12" s="95" t="str">
        <f>IF($FT$8,FY7,"-")</f>
        <v>-</v>
      </c>
      <c r="FU12" s="95" t="str">
        <f>IF($FT$8,FZ7,"-")</f>
        <v>-</v>
      </c>
      <c r="FV12" s="95" t="str">
        <f>IF($FT$8,GA7,"-")</f>
        <v>-</v>
      </c>
      <c r="FW12" s="95" t="str">
        <f>IF($FT$8,GB7,"-")</f>
        <v>-</v>
      </c>
      <c r="FX12" s="95" t="str">
        <f>IF($FT$8,GC7,"-")</f>
        <v>-</v>
      </c>
      <c r="FY12" s="84"/>
      <c r="FZ12" s="84"/>
      <c r="GA12" s="84"/>
      <c r="GB12" s="84"/>
      <c r="GC12" s="94" t="s">
        <v>148</v>
      </c>
      <c r="GD12" s="95" t="str">
        <f>IF($GD$8,GI7,"-")</f>
        <v>-</v>
      </c>
      <c r="GE12" s="95" t="str">
        <f>IF($GD$8,GJ7,"-")</f>
        <v>-</v>
      </c>
      <c r="GF12" s="95" t="str">
        <f>IF($GD$8,GK7,"-")</f>
        <v>-</v>
      </c>
      <c r="GG12" s="95" t="str">
        <f>IF($GD$8,GL7,"-")</f>
        <v>-</v>
      </c>
      <c r="GH12" s="95" t="str">
        <f>IF($GD$8,GM7,"-")</f>
        <v>-</v>
      </c>
      <c r="GI12" s="84"/>
      <c r="GJ12" s="84"/>
      <c r="GK12" s="84"/>
      <c r="GL12" s="84"/>
      <c r="GM12" s="94" t="s">
        <v>148</v>
      </c>
      <c r="GN12" s="95" t="str">
        <f>IF($GN$8,GS7,"-")</f>
        <v>-</v>
      </c>
      <c r="GO12" s="95" t="str">
        <f>IF($GN$8,GT7,"-")</f>
        <v>-</v>
      </c>
      <c r="GP12" s="95" t="str">
        <f>IF($GN$8,GU7,"-")</f>
        <v>-</v>
      </c>
      <c r="GQ12" s="95" t="str">
        <f>IF($GN$8,GV7,"-")</f>
        <v>-</v>
      </c>
      <c r="GR12" s="95" t="str">
        <f>IF($GN$8,GW7,"-")</f>
        <v>-</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148</v>
      </c>
      <c r="IC12" s="95" t="str">
        <f>IF($IC$8,IH7,"-")</f>
        <v>-</v>
      </c>
      <c r="ID12" s="95" t="str">
        <f>IF($IC$8,II7,"-")</f>
        <v>-</v>
      </c>
      <c r="IE12" s="95" t="str">
        <f>IF($IC$8,IJ7,"-")</f>
        <v>-</v>
      </c>
      <c r="IF12" s="95" t="str">
        <f>IF($IC$8,IK7,"-")</f>
        <v>-</v>
      </c>
      <c r="IG12" s="95" t="str">
        <f>IF($IC$8,IL7,"-")</f>
        <v>-</v>
      </c>
      <c r="IH12" s="84"/>
      <c r="II12" s="84"/>
      <c r="IJ12" s="84"/>
      <c r="IK12" s="84"/>
      <c r="IL12" s="94" t="s">
        <v>148</v>
      </c>
      <c r="IM12" s="95" t="str">
        <f>IF($IM$8,IR7,"-")</f>
        <v>-</v>
      </c>
      <c r="IN12" s="95" t="str">
        <f>IF($IM$8,IS7,"-")</f>
        <v>-</v>
      </c>
      <c r="IO12" s="95" t="str">
        <f>IF($IM$8,IT7,"-")</f>
        <v>-</v>
      </c>
      <c r="IP12" s="95" t="str">
        <f>IF($IM$8,IU7,"-")</f>
        <v>-</v>
      </c>
      <c r="IQ12" s="95" t="str">
        <f>IF($IM$8,IV7,"-")</f>
        <v>-</v>
      </c>
      <c r="IR12" s="84"/>
      <c r="IS12" s="84"/>
      <c r="IT12" s="84"/>
      <c r="IU12" s="84"/>
      <c r="IV12" s="84"/>
      <c r="IW12" s="94" t="s">
        <v>148</v>
      </c>
      <c r="IX12" s="95" t="str">
        <f>IF($IX$8,JC7,"-")</f>
        <v>-</v>
      </c>
      <c r="IY12" s="95" t="str">
        <f>IF($IX$8,JD7,"-")</f>
        <v>-</v>
      </c>
      <c r="IZ12" s="95" t="str">
        <f>IF($IX$8,JE7,"-")</f>
        <v>-</v>
      </c>
      <c r="JA12" s="95" t="str">
        <f>IF($IX$8,JF7,"-")</f>
        <v>-</v>
      </c>
      <c r="JB12" s="95" t="str">
        <f>IF($IX$8,JG7,"-")</f>
        <v>-</v>
      </c>
      <c r="JC12" s="84"/>
      <c r="JD12" s="84"/>
      <c r="JE12" s="84"/>
      <c r="JF12" s="84"/>
      <c r="JG12" s="94" t="s">
        <v>148</v>
      </c>
      <c r="JH12" s="95" t="str">
        <f>IF($JH$8,JM7,"-")</f>
        <v>-</v>
      </c>
      <c r="JI12" s="95" t="str">
        <f>IF($JH$8,JN7,"-")</f>
        <v>-</v>
      </c>
      <c r="JJ12" s="95" t="str">
        <f>IF($JH$8,JO7,"-")</f>
        <v>-</v>
      </c>
      <c r="JK12" s="95" t="str">
        <f>IF($JH$8,JP7,"-")</f>
        <v>-</v>
      </c>
      <c r="JL12" s="95" t="str">
        <f>IF($JH$8,JQ7,"-")</f>
        <v>-</v>
      </c>
      <c r="JM12" s="84"/>
      <c r="JN12" s="84"/>
      <c r="JO12" s="84"/>
      <c r="JP12" s="84"/>
      <c r="JQ12" s="94" t="s">
        <v>148</v>
      </c>
      <c r="JR12" s="95" t="str">
        <f>IF($JR$8,JW7,"-")</f>
        <v>-</v>
      </c>
      <c r="JS12" s="95" t="str">
        <f>IF($JR$8,JX7,"-")</f>
        <v>-</v>
      </c>
      <c r="JT12" s="95" t="str">
        <f>IF($JR$8,JY7,"-")</f>
        <v>-</v>
      </c>
      <c r="JU12" s="95" t="str">
        <f>IF($JR$8,JZ7,"-")</f>
        <v>-</v>
      </c>
      <c r="JV12" s="95" t="str">
        <f>IF($JR$8,KA7,"-")</f>
        <v>-</v>
      </c>
      <c r="JW12" s="84"/>
      <c r="JX12" s="84"/>
      <c r="JY12" s="84"/>
      <c r="JZ12" s="84"/>
      <c r="KA12" s="94" t="s">
        <v>148</v>
      </c>
      <c r="KB12" s="95" t="str">
        <f>IF($KB$8,KG7,"-")</f>
        <v>-</v>
      </c>
      <c r="KC12" s="95" t="str">
        <f>IF($KB$8,KH7,"-")</f>
        <v>-</v>
      </c>
      <c r="KD12" s="95" t="str">
        <f>IF($KB$8,KI7,"-")</f>
        <v>-</v>
      </c>
      <c r="KE12" s="95" t="str">
        <f>IF($KB$8,KJ7,"-")</f>
        <v>-</v>
      </c>
      <c r="KF12" s="95" t="str">
        <f>IF($KB$8,KK7,"-")</f>
        <v>-</v>
      </c>
      <c r="KG12" s="84"/>
      <c r="KH12" s="84"/>
      <c r="KI12" s="84"/>
      <c r="KJ12" s="84"/>
      <c r="KK12" s="94" t="s">
        <v>148</v>
      </c>
      <c r="KL12" s="95" t="str">
        <f>IF($KL$8,KQ7,"-")</f>
        <v>-</v>
      </c>
      <c r="KM12" s="95" t="str">
        <f>IF($KL$8,KR7,"-")</f>
        <v>-</v>
      </c>
      <c r="KN12" s="95" t="str">
        <f>IF($KL$8,KS7,"-")</f>
        <v>-</v>
      </c>
      <c r="KO12" s="95" t="str">
        <f>IF($KL$8,KT7,"-")</f>
        <v>-</v>
      </c>
      <c r="KP12" s="95" t="str">
        <f>IF($KL$8,KU7,"-")</f>
        <v>-</v>
      </c>
      <c r="KQ12" s="84"/>
      <c r="KR12" s="84"/>
      <c r="KS12" s="84"/>
      <c r="KT12" s="84"/>
      <c r="KU12" s="84"/>
      <c r="KV12" s="94" t="s">
        <v>148</v>
      </c>
      <c r="KW12" s="95">
        <f>IF($KW$8,LB7,"-")</f>
        <v>12</v>
      </c>
      <c r="KX12" s="95">
        <f>IF($KW$8,LC7,"-")</f>
        <v>14.5</v>
      </c>
      <c r="KY12" s="95">
        <f>IF($KW$8,LD7,"-")</f>
        <v>14.9</v>
      </c>
      <c r="KZ12" s="95">
        <f>IF($KW$8,LE7,"-")</f>
        <v>15.3</v>
      </c>
      <c r="LA12" s="95">
        <f>IF($KW$8,LF7,"-")</f>
        <v>14.9</v>
      </c>
      <c r="LB12" s="84"/>
      <c r="LC12" s="84"/>
      <c r="LD12" s="84"/>
      <c r="LE12" s="84"/>
      <c r="LF12" s="94" t="s">
        <v>148</v>
      </c>
      <c r="LG12" s="95">
        <f>IF($LG$8,LL7,"-")</f>
        <v>0.3</v>
      </c>
      <c r="LH12" s="95">
        <f>IF($LG$8,LM7,"-")</f>
        <v>0.3</v>
      </c>
      <c r="LI12" s="95">
        <f>IF($LG$8,LN7,"-")</f>
        <v>0.3</v>
      </c>
      <c r="LJ12" s="95">
        <f>IF($LG$8,LO7,"-")</f>
        <v>0.7</v>
      </c>
      <c r="LK12" s="95">
        <f>IF($LG$8,LP7,"-")</f>
        <v>0.4</v>
      </c>
      <c r="LL12" s="84"/>
      <c r="LM12" s="84"/>
      <c r="LN12" s="84"/>
      <c r="LO12" s="84"/>
      <c r="LP12" s="94" t="s">
        <v>148</v>
      </c>
      <c r="LQ12" s="95">
        <f>IF($LQ$8,LV7,"-")</f>
        <v>207.5</v>
      </c>
      <c r="LR12" s="95">
        <f>IF($LQ$8,LW7,"-")</f>
        <v>189.5</v>
      </c>
      <c r="LS12" s="95">
        <f>IF($LQ$8,LX7,"-")</f>
        <v>172</v>
      </c>
      <c r="LT12" s="95">
        <f>IF($LQ$8,LY7,"-")</f>
        <v>151.69999999999999</v>
      </c>
      <c r="LU12" s="95">
        <f>IF($LQ$8,LZ7,"-")</f>
        <v>138.1</v>
      </c>
      <c r="LV12" s="84"/>
      <c r="LW12" s="84"/>
      <c r="LX12" s="84"/>
      <c r="LY12" s="84"/>
      <c r="LZ12" s="94" t="s">
        <v>148</v>
      </c>
      <c r="MA12" s="95" t="str">
        <f>IF($MA$8,MF7,"-")</f>
        <v>-</v>
      </c>
      <c r="MB12" s="95" t="str">
        <f>IF($MA$8,MG7,"-")</f>
        <v>-</v>
      </c>
      <c r="MC12" s="95" t="str">
        <f>IF($MA$8,MH7,"-")</f>
        <v>-</v>
      </c>
      <c r="MD12" s="95" t="str">
        <f>IF($MA$8,MI7,"-")</f>
        <v>-</v>
      </c>
      <c r="ME12" s="95" t="str">
        <f>IF($MA$8,MJ7,"-")</f>
        <v>-</v>
      </c>
      <c r="MF12" s="84"/>
      <c r="MG12" s="84"/>
      <c r="MH12" s="84"/>
      <c r="MI12" s="84"/>
      <c r="MJ12" s="94" t="s">
        <v>148</v>
      </c>
      <c r="MK12" s="95">
        <f>IF($MK$8,MP7,"-")</f>
        <v>98.1</v>
      </c>
      <c r="ML12" s="95">
        <f>IF($MK$8,MQ7,"-")</f>
        <v>98.7</v>
      </c>
      <c r="MM12" s="95">
        <f>IF($MK$8,MR7,"-")</f>
        <v>98.2</v>
      </c>
      <c r="MN12" s="95">
        <f>IF($MK$8,MS7,"-")</f>
        <v>98.7</v>
      </c>
      <c r="MO12" s="95">
        <f>IF($MK$8,MT7,"-")</f>
        <v>98.8</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150</v>
      </c>
      <c r="AY13" s="95">
        <f>$BI$7</f>
        <v>100</v>
      </c>
      <c r="AZ13" s="95">
        <f>$BI$7</f>
        <v>100</v>
      </c>
      <c r="BA13" s="95">
        <f>$BI$7</f>
        <v>100</v>
      </c>
      <c r="BB13" s="95">
        <f>$BI$7</f>
        <v>100</v>
      </c>
      <c r="BC13" s="95">
        <f>$BI$7</f>
        <v>100</v>
      </c>
      <c r="BD13" s="84"/>
      <c r="BE13" s="84"/>
      <c r="BF13" s="84"/>
      <c r="BG13" s="84"/>
      <c r="BH13" s="84"/>
      <c r="BI13" s="94" t="s">
        <v>150</v>
      </c>
      <c r="BJ13" s="95">
        <f>$BT$7</f>
        <v>100</v>
      </c>
      <c r="BK13" s="95">
        <f>$BT$7</f>
        <v>100</v>
      </c>
      <c r="BL13" s="95">
        <f>$BT$7</f>
        <v>100</v>
      </c>
      <c r="BM13" s="95">
        <f>$BT$7</f>
        <v>100</v>
      </c>
      <c r="BN13" s="95">
        <f>$BT$7</f>
        <v>100</v>
      </c>
      <c r="BO13" s="84"/>
      <c r="BP13" s="84"/>
      <c r="BQ13" s="84"/>
      <c r="BR13" s="84"/>
      <c r="BS13" s="84"/>
      <c r="BT13" s="94" t="s">
        <v>150</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151</v>
      </c>
      <c r="C14" s="99"/>
      <c r="D14" s="100"/>
      <c r="E14" s="99"/>
      <c r="F14" s="206" t="s">
        <v>152</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153</v>
      </c>
      <c r="C15" s="196"/>
      <c r="D15" s="100"/>
      <c r="E15" s="97">
        <v>1</v>
      </c>
      <c r="F15" s="196" t="s">
        <v>154</v>
      </c>
      <c r="G15" s="196"/>
      <c r="H15" s="102" t="s">
        <v>155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156</v>
      </c>
      <c r="AY15" s="103"/>
      <c r="AZ15" s="103"/>
      <c r="BA15" s="103"/>
      <c r="BB15" s="103"/>
      <c r="BC15" s="103"/>
      <c r="BD15" s="100"/>
      <c r="BE15" s="100"/>
      <c r="BF15" s="100"/>
      <c r="BG15" s="100"/>
      <c r="BH15" s="100"/>
      <c r="BI15" s="101" t="s">
        <v>156</v>
      </c>
      <c r="BJ15" s="103"/>
      <c r="BK15" s="103"/>
      <c r="BL15" s="103"/>
      <c r="BM15" s="103"/>
      <c r="BN15" s="103"/>
      <c r="BO15" s="100"/>
      <c r="BP15" s="100"/>
      <c r="BQ15" s="100"/>
      <c r="BR15" s="100"/>
      <c r="BS15" s="100"/>
      <c r="BT15" s="101" t="s">
        <v>156</v>
      </c>
      <c r="BU15" s="103"/>
      <c r="BV15" s="103"/>
      <c r="BW15" s="103"/>
      <c r="BX15" s="103"/>
      <c r="BY15" s="103"/>
      <c r="BZ15" s="100"/>
      <c r="CA15" s="100"/>
      <c r="CB15" s="100"/>
      <c r="CC15" s="100"/>
      <c r="CD15" s="100"/>
      <c r="CE15" s="101" t="s">
        <v>156</v>
      </c>
      <c r="CF15" s="103"/>
      <c r="CG15" s="103"/>
      <c r="CH15" s="103"/>
      <c r="CI15" s="103"/>
      <c r="CJ15" s="103"/>
      <c r="CK15" s="100"/>
      <c r="CL15" s="100"/>
      <c r="CM15" s="100"/>
      <c r="CN15" s="100"/>
      <c r="CO15" s="101" t="s">
        <v>156</v>
      </c>
      <c r="CP15" s="103"/>
      <c r="CQ15" s="103"/>
      <c r="CR15" s="103"/>
      <c r="CS15" s="103"/>
      <c r="CT15" s="103"/>
      <c r="CU15" s="100"/>
      <c r="CV15" s="100"/>
      <c r="CW15" s="100"/>
      <c r="CX15" s="100"/>
      <c r="CY15" s="100"/>
      <c r="CZ15" s="101" t="s">
        <v>156</v>
      </c>
      <c r="DA15" s="103"/>
      <c r="DB15" s="103"/>
      <c r="DC15" s="103"/>
      <c r="DD15" s="103"/>
      <c r="DE15" s="103"/>
      <c r="DF15" s="100"/>
      <c r="DG15" s="100"/>
      <c r="DH15" s="100"/>
      <c r="DI15" s="100"/>
      <c r="DJ15" s="101" t="s">
        <v>156</v>
      </c>
      <c r="DK15" s="103"/>
      <c r="DL15" s="103"/>
      <c r="DM15" s="103"/>
      <c r="DN15" s="103"/>
      <c r="DO15" s="103"/>
      <c r="DP15" s="100"/>
      <c r="DQ15" s="100"/>
      <c r="DR15" s="100"/>
      <c r="DS15" s="100"/>
      <c r="DT15" s="101" t="s">
        <v>156</v>
      </c>
      <c r="DU15" s="103"/>
      <c r="DV15" s="103"/>
      <c r="DW15" s="103"/>
      <c r="DX15" s="103"/>
      <c r="DY15" s="103"/>
      <c r="DZ15" s="100"/>
      <c r="EA15" s="100"/>
      <c r="EB15" s="100"/>
      <c r="EC15" s="100"/>
      <c r="ED15" s="101" t="s">
        <v>156</v>
      </c>
      <c r="EE15" s="103"/>
      <c r="EF15" s="103"/>
      <c r="EG15" s="103"/>
      <c r="EH15" s="103"/>
      <c r="EI15" s="103"/>
      <c r="EJ15" s="100"/>
      <c r="EK15" s="100"/>
      <c r="EL15" s="100"/>
      <c r="EM15" s="100"/>
      <c r="EN15" s="101" t="s">
        <v>156</v>
      </c>
      <c r="EO15" s="103"/>
      <c r="EP15" s="103"/>
      <c r="EQ15" s="103"/>
      <c r="ER15" s="103"/>
      <c r="ES15" s="103"/>
      <c r="ET15" s="100"/>
      <c r="EU15" s="100"/>
      <c r="EV15" s="100"/>
      <c r="EW15" s="100"/>
      <c r="EX15" s="100"/>
      <c r="EY15" s="101" t="s">
        <v>156</v>
      </c>
      <c r="EZ15" s="103"/>
      <c r="FA15" s="103"/>
      <c r="FB15" s="103"/>
      <c r="FC15" s="103"/>
      <c r="FD15" s="103"/>
      <c r="FE15" s="100"/>
      <c r="FF15" s="100"/>
      <c r="FG15" s="100"/>
      <c r="FH15" s="100"/>
      <c r="FI15" s="101" t="s">
        <v>156</v>
      </c>
      <c r="FJ15" s="103"/>
      <c r="FK15" s="103"/>
      <c r="FL15" s="103"/>
      <c r="FM15" s="103"/>
      <c r="FN15" s="103"/>
      <c r="FO15" s="100"/>
      <c r="FP15" s="100"/>
      <c r="FQ15" s="100"/>
      <c r="FR15" s="100"/>
      <c r="FS15" s="101" t="s">
        <v>156</v>
      </c>
      <c r="FT15" s="103"/>
      <c r="FU15" s="103"/>
      <c r="FV15" s="103"/>
      <c r="FW15" s="103"/>
      <c r="FX15" s="103"/>
      <c r="FY15" s="100"/>
      <c r="FZ15" s="100"/>
      <c r="GA15" s="100"/>
      <c r="GB15" s="100"/>
      <c r="GC15" s="101" t="s">
        <v>156</v>
      </c>
      <c r="GD15" s="103"/>
      <c r="GE15" s="103"/>
      <c r="GF15" s="103"/>
      <c r="GG15" s="103"/>
      <c r="GH15" s="103"/>
      <c r="GI15" s="100"/>
      <c r="GJ15" s="100"/>
      <c r="GK15" s="100"/>
      <c r="GL15" s="100"/>
      <c r="GM15" s="101" t="s">
        <v>156</v>
      </c>
      <c r="GN15" s="103"/>
      <c r="GO15" s="103"/>
      <c r="GP15" s="103"/>
      <c r="GQ15" s="103"/>
      <c r="GR15" s="103"/>
      <c r="GS15" s="100"/>
      <c r="GT15" s="100"/>
      <c r="GU15" s="100"/>
      <c r="GV15" s="100"/>
      <c r="GW15" s="100"/>
      <c r="GX15" s="101" t="s">
        <v>156</v>
      </c>
      <c r="GY15" s="103"/>
      <c r="GZ15" s="103"/>
      <c r="HA15" s="103"/>
      <c r="HB15" s="103"/>
      <c r="HC15" s="103"/>
      <c r="HD15" s="100"/>
      <c r="HE15" s="100"/>
      <c r="HF15" s="100"/>
      <c r="HG15" s="100"/>
      <c r="HH15" s="101" t="s">
        <v>156</v>
      </c>
      <c r="HI15" s="103"/>
      <c r="HJ15" s="103"/>
      <c r="HK15" s="103"/>
      <c r="HL15" s="103"/>
      <c r="HM15" s="103"/>
      <c r="HN15" s="100"/>
      <c r="HO15" s="100"/>
      <c r="HP15" s="100"/>
      <c r="HQ15" s="100"/>
      <c r="HR15" s="101" t="s">
        <v>156</v>
      </c>
      <c r="HS15" s="103"/>
      <c r="HT15" s="103"/>
      <c r="HU15" s="103"/>
      <c r="HV15" s="103"/>
      <c r="HW15" s="103"/>
      <c r="HX15" s="100"/>
      <c r="HY15" s="100"/>
      <c r="HZ15" s="100"/>
      <c r="IA15" s="100"/>
      <c r="IB15" s="101" t="s">
        <v>156</v>
      </c>
      <c r="IC15" s="103"/>
      <c r="ID15" s="103"/>
      <c r="IE15" s="103"/>
      <c r="IF15" s="103"/>
      <c r="IG15" s="103"/>
      <c r="IH15" s="100"/>
      <c r="II15" s="100"/>
      <c r="IJ15" s="100"/>
      <c r="IK15" s="100"/>
      <c r="IL15" s="101" t="s">
        <v>156</v>
      </c>
      <c r="IM15" s="103"/>
      <c r="IN15" s="103"/>
      <c r="IO15" s="103"/>
      <c r="IP15" s="103"/>
      <c r="IQ15" s="103"/>
      <c r="IR15" s="100"/>
      <c r="IS15" s="100"/>
      <c r="IT15" s="100"/>
      <c r="IU15" s="100"/>
      <c r="IV15" s="100"/>
      <c r="IW15" s="101" t="s">
        <v>156</v>
      </c>
      <c r="IX15" s="103"/>
      <c r="IY15" s="103"/>
      <c r="IZ15" s="103"/>
      <c r="JA15" s="103"/>
      <c r="JB15" s="103"/>
      <c r="JC15" s="100"/>
      <c r="JD15" s="100"/>
      <c r="JE15" s="100"/>
      <c r="JF15" s="100"/>
      <c r="JG15" s="101" t="s">
        <v>156</v>
      </c>
      <c r="JH15" s="103"/>
      <c r="JI15" s="103"/>
      <c r="JJ15" s="103"/>
      <c r="JK15" s="103"/>
      <c r="JL15" s="103"/>
      <c r="JM15" s="100"/>
      <c r="JN15" s="100"/>
      <c r="JO15" s="100"/>
      <c r="JP15" s="100"/>
      <c r="JQ15" s="101" t="s">
        <v>156</v>
      </c>
      <c r="JR15" s="103"/>
      <c r="JS15" s="103"/>
      <c r="JT15" s="103"/>
      <c r="JU15" s="103"/>
      <c r="JV15" s="103"/>
      <c r="JW15" s="100"/>
      <c r="JX15" s="100"/>
      <c r="JY15" s="100"/>
      <c r="JZ15" s="100"/>
      <c r="KA15" s="101" t="s">
        <v>156</v>
      </c>
      <c r="KB15" s="103"/>
      <c r="KC15" s="103"/>
      <c r="KD15" s="103"/>
      <c r="KE15" s="103"/>
      <c r="KF15" s="103"/>
      <c r="KG15" s="100"/>
      <c r="KH15" s="100"/>
      <c r="KI15" s="100"/>
      <c r="KJ15" s="100"/>
      <c r="KK15" s="101" t="s">
        <v>156</v>
      </c>
      <c r="KL15" s="103"/>
      <c r="KM15" s="103"/>
      <c r="KN15" s="103"/>
      <c r="KO15" s="103"/>
      <c r="KP15" s="103"/>
      <c r="KQ15" s="100"/>
      <c r="KR15" s="100"/>
      <c r="KS15" s="100"/>
      <c r="KT15" s="100"/>
      <c r="KU15" s="100"/>
      <c r="KV15" s="101" t="s">
        <v>156</v>
      </c>
      <c r="KW15" s="103"/>
      <c r="KX15" s="103"/>
      <c r="KY15" s="103"/>
      <c r="KZ15" s="103"/>
      <c r="LA15" s="103"/>
      <c r="LB15" s="100"/>
      <c r="LC15" s="100"/>
      <c r="LD15" s="100"/>
      <c r="LE15" s="100"/>
      <c r="LF15" s="101" t="s">
        <v>156</v>
      </c>
      <c r="LG15" s="103"/>
      <c r="LH15" s="103"/>
      <c r="LI15" s="103"/>
      <c r="LJ15" s="103"/>
      <c r="LK15" s="103"/>
      <c r="LL15" s="100"/>
      <c r="LM15" s="100"/>
      <c r="LN15" s="100"/>
      <c r="LO15" s="100"/>
      <c r="LP15" s="101" t="s">
        <v>156</v>
      </c>
      <c r="LQ15" s="103"/>
      <c r="LR15" s="103"/>
      <c r="LS15" s="103"/>
      <c r="LT15" s="103"/>
      <c r="LU15" s="103"/>
      <c r="LV15" s="100"/>
      <c r="LW15" s="100"/>
      <c r="LX15" s="100"/>
      <c r="LY15" s="100"/>
      <c r="LZ15" s="101" t="s">
        <v>156</v>
      </c>
      <c r="MA15" s="103"/>
      <c r="MB15" s="103"/>
      <c r="MC15" s="103"/>
      <c r="MD15" s="103"/>
      <c r="ME15" s="103"/>
      <c r="MF15" s="100"/>
      <c r="MG15" s="100"/>
      <c r="MH15" s="100"/>
      <c r="MI15" s="100"/>
      <c r="MJ15" s="101" t="s">
        <v>156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157</v>
      </c>
      <c r="C16" s="196"/>
      <c r="D16" s="100"/>
      <c r="E16" s="97">
        <f>E15+1</f>
        <v>2</v>
      </c>
      <c r="F16" s="196" t="s">
        <v>158</v>
      </c>
      <c r="G16" s="196"/>
      <c r="H16" s="102" t="s">
        <v>159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160</v>
      </c>
      <c r="C17" s="196"/>
      <c r="D17" s="100"/>
      <c r="E17" s="97">
        <f t="shared" ref="E17" si="8">E16+1</f>
        <v>3</v>
      </c>
      <c r="F17" s="196" t="s">
        <v>161</v>
      </c>
      <c r="G17" s="196"/>
      <c r="H17" s="102" t="s">
        <v>162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163</v>
      </c>
      <c r="AY17" s="106">
        <f>IF(AY7="-",NA(),AY7)</f>
        <v>328.7</v>
      </c>
      <c r="AZ17" s="106">
        <f t="shared" ref="AZ17:BC17" si="9">IF(AZ7="-",NA(),AZ7)</f>
        <v>444.5</v>
      </c>
      <c r="BA17" s="106">
        <f t="shared" si="9"/>
        <v>134.69999999999999</v>
      </c>
      <c r="BB17" s="106">
        <f t="shared" si="9"/>
        <v>110.2</v>
      </c>
      <c r="BC17" s="106">
        <f t="shared" si="9"/>
        <v>111.2</v>
      </c>
      <c r="BD17" s="100"/>
      <c r="BE17" s="100"/>
      <c r="BF17" s="100"/>
      <c r="BG17" s="100"/>
      <c r="BH17" s="100"/>
      <c r="BI17" s="105" t="s">
        <v>164</v>
      </c>
      <c r="BJ17" s="106">
        <f>IF(BJ7="-",NA(),BJ7)</f>
        <v>418.2</v>
      </c>
      <c r="BK17" s="106">
        <f t="shared" ref="BK17:BN17" si="10">IF(BK7="-",NA(),BK7)</f>
        <v>617.20000000000005</v>
      </c>
      <c r="BL17" s="106">
        <f t="shared" si="10"/>
        <v>456.1</v>
      </c>
      <c r="BM17" s="106">
        <f t="shared" si="10"/>
        <v>374.7</v>
      </c>
      <c r="BN17" s="106">
        <f t="shared" si="10"/>
        <v>405.9</v>
      </c>
      <c r="BO17" s="100"/>
      <c r="BP17" s="100"/>
      <c r="BQ17" s="100"/>
      <c r="BR17" s="100"/>
      <c r="BS17" s="100"/>
      <c r="BT17" s="105" t="s">
        <v>163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163</v>
      </c>
      <c r="CF17" s="106">
        <f>IF(CF7="-",NA(),CF7)</f>
        <v>13370.7</v>
      </c>
      <c r="CG17" s="106">
        <f t="shared" ref="CG17:CJ17" si="12">IF(CG7="-",NA(),CG7)</f>
        <v>9727.9</v>
      </c>
      <c r="CH17" s="106">
        <f t="shared" si="12"/>
        <v>32810.1</v>
      </c>
      <c r="CI17" s="106">
        <f t="shared" si="12"/>
        <v>40096.699999999997</v>
      </c>
      <c r="CJ17" s="106">
        <f t="shared" si="12"/>
        <v>40071.4</v>
      </c>
      <c r="CK17" s="100"/>
      <c r="CL17" s="100"/>
      <c r="CM17" s="100"/>
      <c r="CN17" s="100"/>
      <c r="CO17" s="105" t="s">
        <v>163</v>
      </c>
      <c r="CP17" s="107">
        <f>IF(CP7="-",NA(),CP7)</f>
        <v>71376</v>
      </c>
      <c r="CQ17" s="107">
        <f t="shared" ref="CQ17:CT17" si="13">IF(CQ7="-",NA(),CQ7)</f>
        <v>78665</v>
      </c>
      <c r="CR17" s="107">
        <f t="shared" si="13"/>
        <v>68605</v>
      </c>
      <c r="CS17" s="107">
        <f t="shared" si="13"/>
        <v>64334</v>
      </c>
      <c r="CT17" s="107">
        <f t="shared" si="13"/>
        <v>64775</v>
      </c>
      <c r="CU17" s="100"/>
      <c r="CV17" s="100"/>
      <c r="CW17" s="100"/>
      <c r="CX17" s="100"/>
      <c r="CY17" s="100"/>
      <c r="CZ17" s="105" t="s">
        <v>163</v>
      </c>
      <c r="DA17" s="106">
        <f>IF(DA7="-",NA(),DA7)</f>
        <v>14.2</v>
      </c>
      <c r="DB17" s="106">
        <f t="shared" ref="DB17:DE17" si="14">IF(DB7="-",NA(),DB7)</f>
        <v>14.4</v>
      </c>
      <c r="DC17" s="106">
        <f t="shared" si="14"/>
        <v>13.8</v>
      </c>
      <c r="DD17" s="106">
        <f t="shared" si="14"/>
        <v>13.6</v>
      </c>
      <c r="DE17" s="106">
        <f t="shared" si="14"/>
        <v>12.9</v>
      </c>
      <c r="DF17" s="100"/>
      <c r="DG17" s="100"/>
      <c r="DH17" s="100"/>
      <c r="DI17" s="100"/>
      <c r="DJ17" s="105" t="s">
        <v>163</v>
      </c>
      <c r="DK17" s="106">
        <f>IF(DK7="-",NA(),DK7)</f>
        <v>0.7</v>
      </c>
      <c r="DL17" s="106">
        <f t="shared" ref="DL17:DO17" si="15">IF(DL7="-",NA(),DL7)</f>
        <v>0</v>
      </c>
      <c r="DM17" s="106">
        <f t="shared" si="15"/>
        <v>0</v>
      </c>
      <c r="DN17" s="106">
        <f t="shared" si="15"/>
        <v>9.5</v>
      </c>
      <c r="DO17" s="106">
        <f t="shared" si="15"/>
        <v>2.5</v>
      </c>
      <c r="DP17" s="100"/>
      <c r="DQ17" s="100"/>
      <c r="DR17" s="100"/>
      <c r="DS17" s="100"/>
      <c r="DT17" s="105" t="s">
        <v>163</v>
      </c>
      <c r="DU17" s="106">
        <f>IF(DU7="-",NA(),DU7)</f>
        <v>784.5</v>
      </c>
      <c r="DV17" s="106">
        <f t="shared" ref="DV17:DY17" si="16">IF(DV7="-",NA(),DV7)</f>
        <v>780.7</v>
      </c>
      <c r="DW17" s="106">
        <f t="shared" si="16"/>
        <v>707.2</v>
      </c>
      <c r="DX17" s="106">
        <f t="shared" si="16"/>
        <v>666.2</v>
      </c>
      <c r="DY17" s="106">
        <f t="shared" si="16"/>
        <v>638.20000000000005</v>
      </c>
      <c r="DZ17" s="100"/>
      <c r="EA17" s="100"/>
      <c r="EB17" s="100"/>
      <c r="EC17" s="100"/>
      <c r="ED17" s="105" t="s">
        <v>165</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163</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163</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163</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163</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163</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166</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166</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165</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164</v>
      </c>
      <c r="KW17" s="106">
        <f>IF(KW7="-",NA(),KW7)</f>
        <v>14.2</v>
      </c>
      <c r="KX17" s="106">
        <f t="shared" ref="KX17:LA17" si="34">IF(KX7="-",NA(),KX7)</f>
        <v>14.4</v>
      </c>
      <c r="KY17" s="106">
        <f t="shared" si="34"/>
        <v>13.8</v>
      </c>
      <c r="KZ17" s="106">
        <f t="shared" si="34"/>
        <v>13.6</v>
      </c>
      <c r="LA17" s="106">
        <f t="shared" si="34"/>
        <v>12.9</v>
      </c>
      <c r="LB17" s="100"/>
      <c r="LC17" s="100"/>
      <c r="LD17" s="100"/>
      <c r="LE17" s="100"/>
      <c r="LF17" s="105" t="s">
        <v>164</v>
      </c>
      <c r="LG17" s="106">
        <f>IF(LG7="-",NA(),LG7)</f>
        <v>0.7</v>
      </c>
      <c r="LH17" s="106">
        <f t="shared" ref="LH17:LK17" si="35">IF(LH7="-",NA(),LH7)</f>
        <v>0</v>
      </c>
      <c r="LI17" s="106">
        <f t="shared" si="35"/>
        <v>0</v>
      </c>
      <c r="LJ17" s="106">
        <f t="shared" si="35"/>
        <v>9.5</v>
      </c>
      <c r="LK17" s="106">
        <f t="shared" si="35"/>
        <v>2.5</v>
      </c>
      <c r="LL17" s="100"/>
      <c r="LM17" s="100"/>
      <c r="LN17" s="100"/>
      <c r="LO17" s="100"/>
      <c r="LP17" s="105" t="s">
        <v>163</v>
      </c>
      <c r="LQ17" s="106">
        <f>IF(LQ7="-",NA(),LQ7)</f>
        <v>784.5</v>
      </c>
      <c r="LR17" s="106">
        <f t="shared" ref="LR17:LU17" si="36">IF(LR7="-",NA(),LR7)</f>
        <v>780.7</v>
      </c>
      <c r="LS17" s="106">
        <f t="shared" si="36"/>
        <v>707.2</v>
      </c>
      <c r="LT17" s="106">
        <f t="shared" si="36"/>
        <v>666.2</v>
      </c>
      <c r="LU17" s="106">
        <f t="shared" si="36"/>
        <v>638.20000000000005</v>
      </c>
      <c r="LV17" s="100"/>
      <c r="LW17" s="100"/>
      <c r="LX17" s="100"/>
      <c r="LY17" s="100"/>
      <c r="LZ17" s="105" t="s">
        <v>165</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167</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168</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168</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168</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168</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169</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168</v>
      </c>
      <c r="DA18" s="106">
        <f>IF(DF7="-",NA(),DF7)</f>
        <v>32.4</v>
      </c>
      <c r="DB18" s="106">
        <f t="shared" ref="DB18:DE18" si="44">IF(DG7="-",NA(),DG7)</f>
        <v>36.4</v>
      </c>
      <c r="DC18" s="106">
        <f t="shared" si="44"/>
        <v>31.6</v>
      </c>
      <c r="DD18" s="106">
        <f t="shared" si="44"/>
        <v>31.6</v>
      </c>
      <c r="DE18" s="106">
        <f t="shared" si="44"/>
        <v>30.1</v>
      </c>
      <c r="DF18" s="100"/>
      <c r="DG18" s="100"/>
      <c r="DH18" s="100"/>
      <c r="DI18" s="100"/>
      <c r="DJ18" s="105" t="s">
        <v>170</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168</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169</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168</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168</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168</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169</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168</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168</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168</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168</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168</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170</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168</v>
      </c>
      <c r="KW18" s="106">
        <f>IF(OR(NOT($KW$8),LB7="-"),NA(),LB7)</f>
        <v>12</v>
      </c>
      <c r="KX18" s="106">
        <f>IF(OR(NOT($KW$8),LC7="-"),NA(),LC7)</f>
        <v>14.5</v>
      </c>
      <c r="KY18" s="106">
        <f>IF(OR(NOT($KW$8),LD7="-"),NA(),LD7)</f>
        <v>14.9</v>
      </c>
      <c r="KZ18" s="106">
        <f>IF(OR(NOT($KW$8),LE7="-"),NA(),LE7)</f>
        <v>15.3</v>
      </c>
      <c r="LA18" s="106">
        <f>IF(OR(NOT($KW$8),LF7="-"),NA(),LF7)</f>
        <v>14.9</v>
      </c>
      <c r="LB18" s="100"/>
      <c r="LC18" s="100"/>
      <c r="LD18" s="100"/>
      <c r="LE18" s="100"/>
      <c r="LF18" s="105" t="s">
        <v>168</v>
      </c>
      <c r="LG18" s="106">
        <f>IF(OR(NOT($LG$8),LL7="-"),NA(),LL7)</f>
        <v>0.3</v>
      </c>
      <c r="LH18" s="106">
        <f>IF(OR(NOT($LG$8),LM7="-"),NA(),LM7)</f>
        <v>0.3</v>
      </c>
      <c r="LI18" s="106">
        <f>IF(OR(NOT($LG$8),LN7="-"),NA(),LN7)</f>
        <v>0.3</v>
      </c>
      <c r="LJ18" s="106">
        <f>IF(OR(NOT($LG$8),LO7="-"),NA(),LO7)</f>
        <v>0.7</v>
      </c>
      <c r="LK18" s="106">
        <f>IF(OR(NOT($LG$8),LP7="-"),NA(),LP7)</f>
        <v>0.4</v>
      </c>
      <c r="LL18" s="100"/>
      <c r="LM18" s="100"/>
      <c r="LN18" s="100"/>
      <c r="LO18" s="100"/>
      <c r="LP18" s="105" t="s">
        <v>168</v>
      </c>
      <c r="LQ18" s="106">
        <f>IF(OR(NOT($LQ$8),LV7="-"),NA(),LV7)</f>
        <v>207.5</v>
      </c>
      <c r="LR18" s="106">
        <f>IF(OR(NOT($LQ$8),LW7="-"),NA(),LW7)</f>
        <v>189.5</v>
      </c>
      <c r="LS18" s="106">
        <f>IF(OR(NOT($LQ$8),LX7="-"),NA(),LX7)</f>
        <v>172</v>
      </c>
      <c r="LT18" s="106">
        <f>IF(OR(NOT($LQ$8),LY7="-"),NA(),LY7)</f>
        <v>151.69999999999999</v>
      </c>
      <c r="LU18" s="106">
        <f>IF(OR(NOT($LQ$8),LZ7="-"),NA(),LZ7)</f>
        <v>138.1</v>
      </c>
      <c r="LV18" s="100"/>
      <c r="LW18" s="100"/>
      <c r="LX18" s="100"/>
      <c r="LY18" s="100"/>
      <c r="LZ18" s="105" t="s">
        <v>170</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168</v>
      </c>
      <c r="MK18" s="106">
        <f>IF(OR(NOT($MK$8),MP7="-"),NA(),MP7)</f>
        <v>98.1</v>
      </c>
      <c r="ML18" s="106">
        <f>IF(OR(NOT($MK$8),MQ7="-"),NA(),MQ7)</f>
        <v>98.7</v>
      </c>
      <c r="MM18" s="106">
        <f>IF(OR(NOT($MK$8),MR7="-"),NA(),MR7)</f>
        <v>98.2</v>
      </c>
      <c r="MN18" s="106">
        <f>IF(OR(NOT($MK$8),MS7="-"),NA(),MS7)</f>
        <v>98.7</v>
      </c>
      <c r="MO18" s="106">
        <f>IF(OR(NOT($MK$8),MT7="-"),NA(),MT7)</f>
        <v>98.8</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171</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150</v>
      </c>
      <c r="AY19" s="106">
        <f>$BI$7</f>
        <v>100</v>
      </c>
      <c r="AZ19" s="106">
        <f t="shared" ref="AZ19:BC19" si="49">$BI$7</f>
        <v>100</v>
      </c>
      <c r="BA19" s="106">
        <f t="shared" si="49"/>
        <v>100</v>
      </c>
      <c r="BB19" s="106">
        <f t="shared" si="49"/>
        <v>100</v>
      </c>
      <c r="BC19" s="106">
        <f t="shared" si="49"/>
        <v>100</v>
      </c>
      <c r="BD19" s="100"/>
      <c r="BE19" s="100"/>
      <c r="BF19" s="100"/>
      <c r="BG19" s="100"/>
      <c r="BH19" s="100"/>
      <c r="BI19" s="108" t="s">
        <v>150</v>
      </c>
      <c r="BJ19" s="106">
        <f>$BT$7</f>
        <v>100</v>
      </c>
      <c r="BK19" s="106">
        <f>$BT$7</f>
        <v>100</v>
      </c>
      <c r="BL19" s="106">
        <f>$BT$7</f>
        <v>100</v>
      </c>
      <c r="BM19" s="106">
        <f>$BT$7</f>
        <v>100</v>
      </c>
      <c r="BN19" s="106">
        <f>$BT$7</f>
        <v>100</v>
      </c>
      <c r="BO19" s="100"/>
      <c r="BP19" s="100"/>
      <c r="BQ19" s="100"/>
      <c r="BR19" s="100"/>
      <c r="BS19" s="100"/>
      <c r="BT19" s="108" t="s">
        <v>150</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172</v>
      </c>
      <c r="C20" s="196"/>
      <c r="D20" s="100"/>
    </row>
    <row r="21" spans="1:374" x14ac:dyDescent="0.15">
      <c r="A21" s="97">
        <f t="shared" si="7"/>
        <v>7</v>
      </c>
      <c r="B21" s="196" t="s">
        <v>173</v>
      </c>
      <c r="C21" s="196"/>
      <c r="D21" s="100"/>
    </row>
    <row r="22" spans="1:374" x14ac:dyDescent="0.15">
      <c r="A22" s="97">
        <f t="shared" si="7"/>
        <v>8</v>
      </c>
      <c r="B22" s="196" t="s">
        <v>174</v>
      </c>
      <c r="C22" s="196"/>
      <c r="D22" s="100"/>
      <c r="E22" s="197" t="s">
        <v>175</v>
      </c>
      <c r="F22" s="198"/>
      <c r="G22" s="198"/>
      <c r="H22" s="198"/>
      <c r="I22" s="199"/>
    </row>
    <row r="23" spans="1:374" x14ac:dyDescent="0.15">
      <c r="A23" s="97">
        <f t="shared" si="7"/>
        <v>9</v>
      </c>
      <c r="B23" s="196" t="s">
        <v>176</v>
      </c>
      <c r="C23" s="196"/>
      <c r="D23" s="100"/>
      <c r="E23" s="200"/>
      <c r="F23" s="201"/>
      <c r="G23" s="201"/>
      <c r="H23" s="201"/>
      <c r="I23" s="202"/>
    </row>
    <row r="24" spans="1:374" x14ac:dyDescent="0.15">
      <c r="A24" s="97">
        <f t="shared" si="7"/>
        <v>10</v>
      </c>
      <c r="B24" s="196" t="s">
        <v>177</v>
      </c>
      <c r="C24" s="196"/>
      <c r="D24" s="100"/>
      <c r="E24" s="200"/>
      <c r="F24" s="201"/>
      <c r="G24" s="201"/>
      <c r="H24" s="201"/>
      <c r="I24" s="202"/>
    </row>
    <row r="25" spans="1:374" x14ac:dyDescent="0.15">
      <c r="A25" s="97">
        <f t="shared" si="7"/>
        <v>11</v>
      </c>
      <c r="B25" s="196" t="s">
        <v>178</v>
      </c>
      <c r="C25" s="196"/>
      <c r="D25" s="100"/>
      <c r="E25" s="200"/>
      <c r="F25" s="201"/>
      <c r="G25" s="201"/>
      <c r="H25" s="201"/>
      <c r="I25" s="202"/>
    </row>
    <row r="26" spans="1:374" x14ac:dyDescent="0.15">
      <c r="A26" s="97">
        <f t="shared" si="7"/>
        <v>12</v>
      </c>
      <c r="B26" s="196" t="s">
        <v>179</v>
      </c>
      <c r="C26" s="196"/>
      <c r="D26" s="100"/>
      <c r="E26" s="200"/>
      <c r="F26" s="201"/>
      <c r="G26" s="201"/>
      <c r="H26" s="201"/>
      <c r="I26" s="202"/>
    </row>
    <row r="27" spans="1:374" x14ac:dyDescent="0.15">
      <c r="A27" s="97">
        <f t="shared" si="7"/>
        <v>13</v>
      </c>
      <c r="B27" s="196" t="s">
        <v>180</v>
      </c>
      <c r="C27" s="196"/>
      <c r="D27" s="100"/>
      <c r="E27" s="200"/>
      <c r="F27" s="201"/>
      <c r="G27" s="201"/>
      <c r="H27" s="201"/>
      <c r="I27" s="202"/>
    </row>
    <row r="28" spans="1:374" x14ac:dyDescent="0.15">
      <c r="A28" s="97">
        <f t="shared" si="7"/>
        <v>14</v>
      </c>
      <c r="B28" s="196" t="s">
        <v>181</v>
      </c>
      <c r="C28" s="196"/>
      <c r="D28" s="100"/>
      <c r="E28" s="200"/>
      <c r="F28" s="201"/>
      <c r="G28" s="201"/>
      <c r="H28" s="201"/>
      <c r="I28" s="202"/>
    </row>
    <row r="29" spans="1:374" x14ac:dyDescent="0.15">
      <c r="A29" s="97">
        <f t="shared" si="7"/>
        <v>15</v>
      </c>
      <c r="B29" s="196" t="s">
        <v>182</v>
      </c>
      <c r="C29" s="196"/>
      <c r="D29" s="100"/>
      <c r="E29" s="200"/>
      <c r="F29" s="201"/>
      <c r="G29" s="201"/>
      <c r="H29" s="201"/>
      <c r="I29" s="202"/>
    </row>
    <row r="30" spans="1:374" x14ac:dyDescent="0.15">
      <c r="A30" s="97">
        <f t="shared" si="7"/>
        <v>16</v>
      </c>
      <c r="B30" s="196" t="s">
        <v>183</v>
      </c>
      <c r="C30" s="196"/>
      <c r="D30" s="100"/>
      <c r="E30" s="200"/>
      <c r="F30" s="201"/>
      <c r="G30" s="201"/>
      <c r="H30" s="201"/>
      <c r="I30" s="202"/>
    </row>
    <row r="31" spans="1:374" x14ac:dyDescent="0.15">
      <c r="A31" s="97">
        <f t="shared" si="7"/>
        <v>17</v>
      </c>
      <c r="B31" s="196" t="s">
        <v>184</v>
      </c>
      <c r="C31" s="196"/>
      <c r="D31" s="100"/>
      <c r="E31" s="200"/>
      <c r="F31" s="201"/>
      <c r="G31" s="201"/>
      <c r="H31" s="201"/>
      <c r="I31" s="202"/>
    </row>
    <row r="32" spans="1:374" x14ac:dyDescent="0.15">
      <c r="A32" s="97">
        <f t="shared" si="7"/>
        <v>18</v>
      </c>
      <c r="B32" s="196" t="s">
        <v>185</v>
      </c>
      <c r="C32" s="196"/>
      <c r="D32" s="100"/>
      <c r="E32" s="200"/>
      <c r="F32" s="201"/>
      <c r="G32" s="201"/>
      <c r="H32" s="201"/>
      <c r="I32" s="202"/>
    </row>
    <row r="33" spans="1:16" x14ac:dyDescent="0.15">
      <c r="A33" s="97">
        <f t="shared" si="7"/>
        <v>19</v>
      </c>
      <c r="B33" s="196" t="s">
        <v>186</v>
      </c>
      <c r="C33" s="196"/>
      <c r="D33" s="100"/>
      <c r="E33" s="200"/>
      <c r="F33" s="201"/>
      <c r="G33" s="201"/>
      <c r="H33" s="201"/>
      <c r="I33" s="202"/>
    </row>
    <row r="34" spans="1:16" x14ac:dyDescent="0.15">
      <c r="A34" s="97">
        <f t="shared" si="7"/>
        <v>20</v>
      </c>
      <c r="B34" s="196" t="s">
        <v>187</v>
      </c>
      <c r="C34" s="196"/>
      <c r="D34" s="100"/>
      <c r="E34" s="200"/>
      <c r="F34" s="201"/>
      <c r="G34" s="201"/>
      <c r="H34" s="201"/>
      <c r="I34" s="202"/>
    </row>
    <row r="35" spans="1:16" ht="25.5" customHeight="1" x14ac:dyDescent="0.15">
      <c r="E35" s="203"/>
      <c r="F35" s="204"/>
      <c r="G35" s="204"/>
      <c r="H35" s="204"/>
      <c r="I35" s="205"/>
    </row>
    <row r="36" spans="1:16" x14ac:dyDescent="0.15">
      <c r="A36" t="s">
        <v>188</v>
      </c>
      <c r="B36" t="s">
        <v>189</v>
      </c>
    </row>
    <row r="37" spans="1:16" x14ac:dyDescent="0.15">
      <c r="A37" t="s">
        <v>190</v>
      </c>
      <c r="B37" t="s">
        <v>191</v>
      </c>
      <c r="L37" s="197" t="s">
        <v>175</v>
      </c>
      <c r="M37" s="198"/>
      <c r="N37" s="198"/>
      <c r="O37" s="198"/>
      <c r="P37" s="199"/>
    </row>
    <row r="38" spans="1:16" x14ac:dyDescent="0.15">
      <c r="A38" t="s">
        <v>192</v>
      </c>
      <c r="B38" t="s">
        <v>193</v>
      </c>
      <c r="L38" s="200"/>
      <c r="M38" s="201"/>
      <c r="N38" s="201"/>
      <c r="O38" s="201"/>
      <c r="P38" s="202"/>
    </row>
    <row r="39" spans="1:16" x14ac:dyDescent="0.15">
      <c r="A39" t="s">
        <v>194</v>
      </c>
      <c r="B39" t="s">
        <v>195</v>
      </c>
      <c r="L39" s="200"/>
      <c r="M39" s="201"/>
      <c r="N39" s="201"/>
      <c r="O39" s="201"/>
      <c r="P39" s="202"/>
    </row>
    <row r="40" spans="1:16" x14ac:dyDescent="0.15">
      <c r="A40" t="s">
        <v>196</v>
      </c>
      <c r="B40" t="s">
        <v>197</v>
      </c>
      <c r="L40" s="200"/>
      <c r="M40" s="201"/>
      <c r="N40" s="201"/>
      <c r="O40" s="201"/>
      <c r="P40" s="202"/>
    </row>
    <row r="41" spans="1:16" x14ac:dyDescent="0.15">
      <c r="A41" t="s">
        <v>198</v>
      </c>
      <c r="B41" t="s">
        <v>199</v>
      </c>
      <c r="L41" s="200"/>
      <c r="M41" s="201"/>
      <c r="N41" s="201"/>
      <c r="O41" s="201"/>
      <c r="P41" s="202"/>
    </row>
    <row r="42" spans="1:16" x14ac:dyDescent="0.15">
      <c r="A42" t="s">
        <v>200</v>
      </c>
      <c r="B42" t="s">
        <v>201</v>
      </c>
      <c r="L42" s="200"/>
      <c r="M42" s="201"/>
      <c r="N42" s="201"/>
      <c r="O42" s="201"/>
      <c r="P42" s="202"/>
    </row>
    <row r="43" spans="1:16" x14ac:dyDescent="0.15">
      <c r="A43" t="s">
        <v>202</v>
      </c>
      <c r="B43" t="s">
        <v>203</v>
      </c>
      <c r="L43" s="200"/>
      <c r="M43" s="201"/>
      <c r="N43" s="201"/>
      <c r="O43" s="201"/>
      <c r="P43" s="202"/>
    </row>
    <row r="44" spans="1:16" x14ac:dyDescent="0.15">
      <c r="A44" t="s">
        <v>204</v>
      </c>
      <c r="B44" t="s">
        <v>205</v>
      </c>
      <c r="L44" s="200"/>
      <c r="M44" s="201"/>
      <c r="N44" s="201"/>
      <c r="O44" s="201"/>
      <c r="P44" s="202"/>
    </row>
    <row r="45" spans="1:16" x14ac:dyDescent="0.15">
      <c r="A45" t="s">
        <v>206</v>
      </c>
      <c r="B45" t="s">
        <v>207</v>
      </c>
      <c r="L45" s="200"/>
      <c r="M45" s="201"/>
      <c r="N45" s="201"/>
      <c r="O45" s="201"/>
      <c r="P45" s="202"/>
    </row>
    <row r="46" spans="1:16" x14ac:dyDescent="0.15">
      <c r="A46" t="s">
        <v>208</v>
      </c>
      <c r="B46" t="s">
        <v>209</v>
      </c>
      <c r="L46" s="200"/>
      <c r="M46" s="201"/>
      <c r="N46" s="201"/>
      <c r="O46" s="201"/>
      <c r="P46" s="202"/>
    </row>
    <row r="47" spans="1:16" x14ac:dyDescent="0.15">
      <c r="A47" t="s">
        <v>210</v>
      </c>
      <c r="B47" t="s">
        <v>211</v>
      </c>
      <c r="L47" s="200"/>
      <c r="M47" s="201"/>
      <c r="N47" s="201"/>
      <c r="O47" s="201"/>
      <c r="P47" s="202"/>
    </row>
    <row r="48" spans="1:16" x14ac:dyDescent="0.15">
      <c r="A48" t="s">
        <v>212</v>
      </c>
      <c r="B48" t="s">
        <v>213</v>
      </c>
      <c r="L48" s="200"/>
      <c r="M48" s="201"/>
      <c r="N48" s="201"/>
      <c r="O48" s="201"/>
      <c r="P48" s="202"/>
    </row>
    <row r="49" spans="1:16" x14ac:dyDescent="0.15">
      <c r="A49" t="s">
        <v>214</v>
      </c>
      <c r="B49" t="s">
        <v>215</v>
      </c>
      <c r="L49" s="200"/>
      <c r="M49" s="201"/>
      <c r="N49" s="201"/>
      <c r="O49" s="201"/>
      <c r="P49" s="202"/>
    </row>
    <row r="50" spans="1:16" ht="26.25" customHeight="1" x14ac:dyDescent="0.15">
      <c r="A50" t="s">
        <v>216</v>
      </c>
      <c r="B50" t="s">
        <v>217</v>
      </c>
      <c r="L50" s="203"/>
      <c r="M50" s="204"/>
      <c r="N50" s="204"/>
      <c r="O50" s="204"/>
      <c r="P50" s="205"/>
    </row>
    <row r="51" spans="1:16" x14ac:dyDescent="0.15">
      <c r="A51" t="s">
        <v>218</v>
      </c>
      <c r="B51" t="s">
        <v>219</v>
      </c>
    </row>
    <row r="52" spans="1:16" x14ac:dyDescent="0.15">
      <c r="A52" t="s">
        <v>220</v>
      </c>
      <c r="B52" t="s">
        <v>221</v>
      </c>
    </row>
    <row r="53" spans="1:16" x14ac:dyDescent="0.15">
      <c r="A53" t="s">
        <v>222</v>
      </c>
      <c r="B53" t="s">
        <v>223</v>
      </c>
    </row>
    <row r="54" spans="1:16" x14ac:dyDescent="0.15">
      <c r="A54" t="s">
        <v>224</v>
      </c>
      <c r="B54" t="s">
        <v>225</v>
      </c>
    </row>
    <row r="55" spans="1:16" x14ac:dyDescent="0.15">
      <c r="A55" t="s">
        <v>226</v>
      </c>
      <c r="B55" t="s">
        <v>227</v>
      </c>
    </row>
    <row r="56" spans="1:16" x14ac:dyDescent="0.15">
      <c r="A56" t="s">
        <v>228</v>
      </c>
      <c r="B56" t="s">
        <v>229</v>
      </c>
    </row>
    <row r="57" spans="1:16" x14ac:dyDescent="0.15">
      <c r="A57" t="s">
        <v>230</v>
      </c>
      <c r="B57" t="s">
        <v>231</v>
      </c>
    </row>
    <row r="58" spans="1:16" x14ac:dyDescent="0.15">
      <c r="A58" t="s">
        <v>232</v>
      </c>
      <c r="B58" t="s">
        <v>233</v>
      </c>
    </row>
    <row r="59" spans="1:16" x14ac:dyDescent="0.15">
      <c r="A59" t="s">
        <v>234</v>
      </c>
      <c r="B59" t="s">
        <v>235</v>
      </c>
    </row>
    <row r="60" spans="1:16" x14ac:dyDescent="0.15">
      <c r="A60" t="s">
        <v>236</v>
      </c>
      <c r="B60" t="s">
        <v>237</v>
      </c>
    </row>
    <row r="61" spans="1:16" x14ac:dyDescent="0.15">
      <c r="A61" t="s">
        <v>238</v>
      </c>
      <c r="B61" t="s">
        <v>239</v>
      </c>
    </row>
    <row r="62" spans="1:16" x14ac:dyDescent="0.15">
      <c r="A62" t="s">
        <v>240</v>
      </c>
      <c r="B62" t="s">
        <v>241</v>
      </c>
    </row>
    <row r="63" spans="1:16" x14ac:dyDescent="0.15">
      <c r="A63" t="s">
        <v>242</v>
      </c>
      <c r="B63" t="s">
        <v>243</v>
      </c>
    </row>
    <row r="64" spans="1:16" x14ac:dyDescent="0.15">
      <c r="A64" t="s">
        <v>244</v>
      </c>
      <c r="B64" t="s">
        <v>245</v>
      </c>
    </row>
    <row r="65" spans="1:2" x14ac:dyDescent="0.15">
      <c r="A65" t="s">
        <v>246</v>
      </c>
      <c r="B65" t="s">
        <v>247</v>
      </c>
    </row>
    <row r="66" spans="1:2" x14ac:dyDescent="0.15">
      <c r="A66" t="s">
        <v>248</v>
      </c>
      <c r="B66" t="s">
        <v>249</v>
      </c>
    </row>
    <row r="67" spans="1:2" x14ac:dyDescent="0.15">
      <c r="A67" t="s">
        <v>250</v>
      </c>
      <c r="B67" t="s">
        <v>249</v>
      </c>
    </row>
    <row r="68" spans="1:2" x14ac:dyDescent="0.15">
      <c r="A68" t="s">
        <v>251</v>
      </c>
      <c r="B68" t="s">
        <v>249</v>
      </c>
    </row>
    <row r="69" spans="1:2" x14ac:dyDescent="0.15">
      <c r="A69" t="s">
        <v>252</v>
      </c>
      <c r="B69" t="s">
        <v>249</v>
      </c>
    </row>
    <row r="70" spans="1:2" x14ac:dyDescent="0.15">
      <c r="A70" t="s">
        <v>253</v>
      </c>
      <c r="B70" t="s">
        <v>249</v>
      </c>
    </row>
    <row r="71" spans="1:2" x14ac:dyDescent="0.15">
      <c r="A71" t="s">
        <v>254</v>
      </c>
      <c r="B71" t="s">
        <v>249</v>
      </c>
    </row>
    <row r="72" spans="1:2" x14ac:dyDescent="0.15">
      <c r="A72" t="s">
        <v>255</v>
      </c>
      <c r="B72" t="s">
        <v>249</v>
      </c>
    </row>
    <row r="73" spans="1:2" x14ac:dyDescent="0.15">
      <c r="A73" t="s">
        <v>256</v>
      </c>
      <c r="B73" t="s">
        <v>249</v>
      </c>
    </row>
    <row r="74" spans="1:2" x14ac:dyDescent="0.15">
      <c r="A74" t="s">
        <v>257</v>
      </c>
      <c r="B74" t="s">
        <v>249</v>
      </c>
    </row>
    <row r="75" spans="1:2" x14ac:dyDescent="0.15">
      <c r="A75" t="s">
        <v>258</v>
      </c>
      <c r="B75" t="s">
        <v>249</v>
      </c>
    </row>
    <row r="76" spans="1:2" x14ac:dyDescent="0.15">
      <c r="A76" t="s">
        <v>259</v>
      </c>
      <c r="B76" t="s">
        <v>249</v>
      </c>
    </row>
    <row r="77" spans="1:2" x14ac:dyDescent="0.15">
      <c r="A77" t="s">
        <v>260</v>
      </c>
      <c r="B77" t="s">
        <v>249</v>
      </c>
    </row>
    <row r="78" spans="1:2" x14ac:dyDescent="0.15">
      <c r="A78" t="s">
        <v>261</v>
      </c>
      <c r="B78" t="s">
        <v>249</v>
      </c>
    </row>
    <row r="79" spans="1:2" x14ac:dyDescent="0.15">
      <c r="A79" t="s">
        <v>262</v>
      </c>
      <c r="B79" t="s">
        <v>249</v>
      </c>
    </row>
    <row r="80" spans="1:2" x14ac:dyDescent="0.15">
      <c r="A80" t="s">
        <v>263</v>
      </c>
      <c r="B80" t="s">
        <v>249</v>
      </c>
    </row>
    <row r="81" spans="1:2" x14ac:dyDescent="0.15">
      <c r="A81" t="s">
        <v>264</v>
      </c>
      <c r="B81" t="s">
        <v>249</v>
      </c>
    </row>
    <row r="82" spans="1:2" x14ac:dyDescent="0.15">
      <c r="A82" t="s">
        <v>265</v>
      </c>
      <c r="B82" t="s">
        <v>249</v>
      </c>
    </row>
    <row r="83" spans="1:2" x14ac:dyDescent="0.15">
      <c r="A83" t="s">
        <v>266</v>
      </c>
      <c r="B83" t="s">
        <v>249</v>
      </c>
    </row>
    <row r="84" spans="1:2" x14ac:dyDescent="0.15">
      <c r="A84" t="s">
        <v>267</v>
      </c>
      <c r="B84" t="s">
        <v>249</v>
      </c>
    </row>
    <row r="85" spans="1:2" x14ac:dyDescent="0.15">
      <c r="A85" t="s">
        <v>268</v>
      </c>
      <c r="B85" t="s">
        <v>249</v>
      </c>
    </row>
    <row r="86" spans="1:2" x14ac:dyDescent="0.15">
      <c r="A86" t="s">
        <v>269</v>
      </c>
      <c r="B86" t="s">
        <v>270</v>
      </c>
    </row>
    <row r="87" spans="1:2" x14ac:dyDescent="0.15">
      <c r="A87" t="s">
        <v>271</v>
      </c>
      <c r="B87" t="s">
        <v>270</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2021-01-27T05:36:56Z</cp:lastPrinted>
  <dcterms:created xsi:type="dcterms:W3CDTF">2020-12-15T03:37:47Z</dcterms:created>
  <dcterms:modified xsi:type="dcterms:W3CDTF">2021-01-27T05:39:43Z</dcterms:modified>
  <cp:category/>
</cp:coreProperties>
</file>