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●高知市駐車場\●全体\R2年度\調査・照会\030122〆　経営戦略比較表\提出\"/>
    </mc:Choice>
  </mc:AlternateContent>
  <workbookProtection workbookAlgorithmName="SHA-512" workbookHashValue="c3v3H7f+jXX9BzjESPuLXwPI029BCkbmkqfIyLsy68BAEVqGEDz6ziJMmMm2n/gX5dNJ+GYTzmiX0yjTPkJ8nQ==" workbookSaltValue="2ozUppzRz0KEzBwh4Od0L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CS30" i="4"/>
  <c r="MA51" i="4"/>
  <c r="C11" i="5"/>
  <c r="D11" i="5"/>
  <c r="E11" i="5"/>
  <c r="B11" i="5"/>
  <c r="BZ30" i="4" l="1"/>
  <c r="BK76" i="4"/>
  <c r="LH51" i="4"/>
  <c r="GQ51" i="4"/>
  <c r="LH30" i="4"/>
  <c r="LT76" i="4"/>
  <c r="IE76" i="4"/>
  <c r="BZ51" i="4"/>
  <c r="GQ30" i="4"/>
  <c r="BG30" i="4"/>
  <c r="BG51" i="4"/>
  <c r="AV76" i="4"/>
  <c r="KO51" i="4"/>
  <c r="LE76" i="4"/>
  <c r="FX51" i="4"/>
  <c r="KO30" i="4"/>
  <c r="HP76" i="4"/>
  <c r="FX30" i="4"/>
  <c r="HA76" i="4"/>
  <c r="AN51" i="4"/>
  <c r="FE30" i="4"/>
  <c r="AN30" i="4"/>
  <c r="KP76" i="4"/>
  <c r="JV30" i="4"/>
  <c r="AG76" i="4"/>
  <c r="JV51" i="4"/>
  <c r="FE51" i="4"/>
  <c r="R76" i="4"/>
  <c r="KA76" i="4"/>
  <c r="EL51" i="4"/>
  <c r="JC30" i="4"/>
  <c r="EL30" i="4"/>
  <c r="U30" i="4"/>
  <c r="GL76" i="4"/>
  <c r="U51" i="4"/>
  <c r="JC51" i="4"/>
</calcChain>
</file>

<file path=xl/sharedStrings.xml><?xml version="1.0" encoding="utf-8"?>
<sst xmlns="http://schemas.openxmlformats.org/spreadsheetml/2006/main" count="278" uniqueCount="130">
  <si>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</si>
  <si>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</si>
  <si>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</si>
  <si>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</si>
  <si>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</si>
  <si>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</si>
  <si>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</si>
  <si>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</si>
  <si>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</si>
  <si>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</si>
  <si>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</si>
  <si>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</si>
  <si>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</si>
  <si>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</si>
  <si>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</si>
  <si>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</si>
  <si>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</si>
  <si>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</si>
  <si>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</si>
  <si>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</si>
  <si>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</si>
  <si>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</si>
  <si>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</si>
  <si>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</si>
  <si>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</si>
  <si>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</si>
  <si>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</si>
  <si>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</si>
  <si>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</si>
  <si>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</si>
  <si>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</si>
  <si>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</si>
  <si>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</si>
  <si>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</si>
  <si>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</si>
  <si>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</si>
  <si>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</si>
  <si>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</si>
  <si>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</si>
  <si>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</si>
  <si>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</si>
  <si>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</si>
  <si>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</si>
  <si>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</si>
  <si>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</si>
  <si>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</si>
  <si>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</si>
  <si>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</si>
  <si>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</si>
  <si>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</si>
  <si>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</si>
  <si>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</si>
  <si>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</si>
  <si>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</si>
  <si>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</si>
  <si>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</si>
  <si>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</si>
  <si>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</si>
  <si>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</si>
  <si>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</si>
  <si>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</si>
  <si>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</si>
  <si>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</si>
  <si>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</si>
  <si>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</si>
  <si>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</si>
  <si>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</si>
  <si>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</si>
  <si>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</si>
  <si>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</si>
  <si>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</si>
  <si>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</si>
  <si>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</si>
  <si>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</si>
  <si>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</si>
  <si>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</si>
  <si>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</si>
  <si>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</si>
  <si>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</si>
  <si>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</si>
  <si>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</si>
  <si>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</si>
  <si>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</si>
  <si>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</si>
  <si>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</si>
  <si>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</si>
  <si>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</si>
  <si>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</si>
  <si>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</si>
  <si>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</si>
  <si>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</si>
  <si>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</si>
  <si>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</si>
  <si>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</si>
  <si>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</si>
  <si>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</si>
  <si>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</si>
  <si>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</si>
  <si>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</si>
  <si>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</si>
  <si>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</si>
  <si>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</si>
  <si>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</si>
  <si>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</si>
  <si>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</si>
  <si>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</si>
  <si>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</si>
  <si>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</si>
  <si>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高知県　高知市</t>
  </si>
  <si>
    <t>中央公園地下駐車場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</si>
  <si>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</si>
  <si>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</si>
  <si>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</si>
  <si>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</si>
  <si>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</si>
  <si>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</si>
  <si>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</si>
  <si>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</si>
  <si>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</si>
  <si>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</si>
  <si>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</si>
  <si>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</si>
  <si>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</si>
  <si>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</si>
  <si>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</si>
  <si>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</si>
  <si>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本駐車場は中心市街地に位置しているため，敷地地価は高額である。
　設備投資見込額については，他の駐車場と比較して高くなっているが，これは本駐車場が地下二層式であり，他と比較して多くの設備を有していることが要因と考える。
　企業債については完済しており，対料金収入比率は0.0％である。</t>
    <phoneticPr fontId="5"/>
  </si>
  <si>
    <t>　今後も指定管理者と連携し，利用台数・料金収入の確保と経費削減に努め，現在の収益性の確保と健全な経営に努める。</t>
    <phoneticPr fontId="5"/>
  </si>
  <si>
    <t>本駐車場は中心市街地に位置しており，年間を通して稼働率は高く，全国平均や類似施設平均値と比較しても高い水準で推移している。収益的収支比率は平成27年度までは類似施設平均値より高い水準であったが，平成29年1月より基本料金を下げたこと等により,平成29年度は類似施設平均値と同水準となった。平成30年度は料金値下げ効果等により利用台数が増加したものの，令和元年度には平成29年度並に落ち着いた水準となった。
　また，売上高ＧＯＰ比率やＥＢＩＴＤＡについては，全国平均や類似施設平均値と比較して高い水準で推移しており，高い収益性を確保している。</t>
    <rPh sb="144" eb="146">
      <t>ヘイセイ</t>
    </rPh>
    <rPh sb="175" eb="176">
      <t>レイ</t>
    </rPh>
    <rPh sb="176" eb="177">
      <t>ワ</t>
    </rPh>
    <rPh sb="177" eb="179">
      <t>ガンネン</t>
    </rPh>
    <rPh sb="179" eb="180">
      <t>ド</t>
    </rPh>
    <rPh sb="182" eb="184">
      <t>ヘイセイ</t>
    </rPh>
    <rPh sb="186" eb="187">
      <t>ネン</t>
    </rPh>
    <rPh sb="187" eb="188">
      <t>ド</t>
    </rPh>
    <rPh sb="188" eb="189">
      <t>ナミ</t>
    </rPh>
    <rPh sb="190" eb="191">
      <t>オ</t>
    </rPh>
    <rPh sb="192" eb="193">
      <t>ツ</t>
    </rPh>
    <phoneticPr fontId="5"/>
  </si>
  <si>
    <t>　本駐車場は中心市街地に位置しており，年間を通じ稼働率は高く，全国平均や類似施設平均値と比較しても高い水準で推移している。
　また収益的収支比率も類似施設平均値を上回っており，概ね良好な利用状況にあると考える。</t>
    <rPh sb="81" eb="83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</si>
</sst>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206.2</c:v>
                </c:pt>
                <c:pt idx="1">
                  <c:v>220.1</c:v>
                </c:pt>
                <c:pt idx="2">
                  <c:v>169.5</c:v>
                </c:pt>
                <c:pt idx="3">
                  <c:v>222.3</c:v>
                </c:pt>
                <c:pt idx="4">
                  <c:v>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28-445A-8BA5-076C9A0B0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095344"/>
        <c:axId val="212096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113.4</c:v>
                </c:pt>
                <c:pt idx="1">
                  <c:v>191.4</c:v>
                </c:pt>
                <c:pt idx="2">
                  <c:v>141.30000000000001</c:v>
                </c:pt>
                <c:pt idx="3">
                  <c:v>123.9</c:v>
                </c:pt>
                <c:pt idx="4">
                  <c:v>120.1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28-445A-8BA5-076C9A0B0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95344"/>
        <c:axId val="212096912"/>
      </c:lineChart>
      <c:catAx>
        <c:axId val="212095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12096912"/>
        <c:crosses val="autoZero"/>
        <c:auto val="1"/>
        <c:lblAlgn val="ctr"/>
        <c:lblOffset val="100"/>
        <c:noMultiLvlLbl val="1"/>
      </c:catAx>
      <c:valAx>
        <c:axId val="212096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2095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2A-4F54-A2E8-2AE373A4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097696"/>
        <c:axId val="212098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278.89999999999998</c:v>
                </c:pt>
                <c:pt idx="1">
                  <c:v>205.5</c:v>
                </c:pt>
                <c:pt idx="2">
                  <c:v>187.9</c:v>
                </c:pt>
                <c:pt idx="3">
                  <c:v>143.19999999999999</c:v>
                </c:pt>
                <c:pt idx="4">
                  <c:v>128.9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2A-4F54-A2E8-2AE373A4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97696"/>
        <c:axId val="212098088"/>
      </c:lineChart>
      <c:catAx>
        <c:axId val="212097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12098088"/>
        <c:crosses val="autoZero"/>
        <c:auto val="1"/>
        <c:lblAlgn val="ctr"/>
        <c:lblOffset val="100"/>
        <c:noMultiLvlLbl val="1"/>
      </c:catAx>
      <c:valAx>
        <c:axId val="212098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12097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31-4481-AFB4-06F28285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251976"/>
        <c:axId val="47425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31-4481-AFB4-06F28285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51976"/>
        <c:axId val="474252368"/>
      </c:lineChart>
      <c:catAx>
        <c:axId val="474251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4252368"/>
        <c:crosses val="autoZero"/>
        <c:auto val="1"/>
        <c:lblAlgn val="ctr"/>
        <c:lblOffset val="100"/>
        <c:noMultiLvlLbl val="1"/>
      </c:catAx>
      <c:valAx>
        <c:axId val="47425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4251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22-44C2-B749-984979CE7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253152"/>
        <c:axId val="474253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22-44C2-B749-984979CE7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53152"/>
        <c:axId val="474253544"/>
      </c:lineChart>
      <c:catAx>
        <c:axId val="474253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4253544"/>
        <c:crosses val="autoZero"/>
        <c:auto val="1"/>
        <c:lblAlgn val="ctr"/>
        <c:lblOffset val="100"/>
        <c:noMultiLvlLbl val="1"/>
      </c:catAx>
      <c:valAx>
        <c:axId val="474253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4253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AD-4C46-9D6E-E164026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956360"/>
        <c:axId val="47495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9.5</c:v>
                </c:pt>
                <c:pt idx="1">
                  <c:v>15.1</c:v>
                </c:pt>
                <c:pt idx="2">
                  <c:v>15</c:v>
                </c:pt>
                <c:pt idx="3">
                  <c:v>10.4</c:v>
                </c:pt>
                <c:pt idx="4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AD-4C46-9D6E-E164026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56360"/>
        <c:axId val="474956752"/>
      </c:lineChart>
      <c:catAx>
        <c:axId val="474956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4956752"/>
        <c:crosses val="autoZero"/>
        <c:auto val="1"/>
        <c:lblAlgn val="ctr"/>
        <c:lblOffset val="100"/>
        <c:noMultiLvlLbl val="1"/>
      </c:catAx>
      <c:valAx>
        <c:axId val="47495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4956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13-4B36-A9B8-124E6833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957536"/>
        <c:axId val="474957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177</c:v>
                </c:pt>
                <c:pt idx="1">
                  <c:v>145</c:v>
                </c:pt>
                <c:pt idx="2">
                  <c:v>108</c:v>
                </c:pt>
                <c:pt idx="3">
                  <c:v>89</c:v>
                </c:pt>
                <c:pt idx="4">
                  <c:v>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13-4B36-A9B8-124E6833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57536"/>
        <c:axId val="474957928"/>
      </c:lineChart>
      <c:catAx>
        <c:axId val="474957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4957928"/>
        <c:crosses val="autoZero"/>
        <c:auto val="1"/>
        <c:lblAlgn val="ctr"/>
        <c:lblOffset val="100"/>
        <c:noMultiLvlLbl val="1"/>
      </c:catAx>
      <c:valAx>
        <c:axId val="474957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74957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273.2</c:v>
                </c:pt>
                <c:pt idx="1">
                  <c:v>277.8</c:v>
                </c:pt>
                <c:pt idx="2">
                  <c:v>300</c:v>
                </c:pt>
                <c:pt idx="3">
                  <c:v>316.3</c:v>
                </c:pt>
                <c:pt idx="4">
                  <c:v>299.39999999999998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79-42FF-8A52-4CFB1138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958712"/>
        <c:axId val="474959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185.2</c:v>
                </c:pt>
                <c:pt idx="1">
                  <c:v>184.1</c:v>
                </c:pt>
                <c:pt idx="2">
                  <c:v>186.8</c:v>
                </c:pt>
                <c:pt idx="3">
                  <c:v>184.2</c:v>
                </c:pt>
                <c:pt idx="4">
                  <c:v>184.2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79-42FF-8A52-4CFB1138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58712"/>
        <c:axId val="474959104"/>
      </c:lineChart>
      <c:catAx>
        <c:axId val="474958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4959104"/>
        <c:crosses val="autoZero"/>
        <c:auto val="1"/>
        <c:lblAlgn val="ctr"/>
        <c:lblOffset val="100"/>
        <c:noMultiLvlLbl val="1"/>
      </c:catAx>
      <c:valAx>
        <c:axId val="474959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4958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54.5</c:v>
                </c:pt>
                <c:pt idx="2">
                  <c:v>40.1</c:v>
                </c:pt>
                <c:pt idx="3">
                  <c:v>55</c:v>
                </c:pt>
                <c:pt idx="4">
                  <c:v>43.4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87-4486-B763-7E879C28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955968"/>
        <c:axId val="474955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14.3</c:v>
                </c:pt>
                <c:pt idx="2">
                  <c:v>11.8</c:v>
                </c:pt>
                <c:pt idx="3">
                  <c:v>9.1</c:v>
                </c:pt>
                <c:pt idx="4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87-4486-B763-7E879C28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55968"/>
        <c:axId val="474955576"/>
      </c:lineChart>
      <c:catAx>
        <c:axId val="474955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4955576"/>
        <c:crosses val="autoZero"/>
        <c:auto val="1"/>
        <c:lblAlgn val="ctr"/>
        <c:lblOffset val="100"/>
        <c:noMultiLvlLbl val="1"/>
      </c:catAx>
      <c:valAx>
        <c:axId val="474955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4955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77497</c:v>
                </c:pt>
                <c:pt idx="1">
                  <c:v>77663</c:v>
                </c:pt>
                <c:pt idx="2">
                  <c:v>46319</c:v>
                </c:pt>
                <c:pt idx="3">
                  <c:v>67882</c:v>
                </c:pt>
                <c:pt idx="4">
                  <c:v>50506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E3-4AC0-B562-E99CD151E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109032"/>
        <c:axId val="47510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36318</c:v>
                </c:pt>
                <c:pt idx="1">
                  <c:v>37745</c:v>
                </c:pt>
                <c:pt idx="2">
                  <c:v>35151</c:v>
                </c:pt>
                <c:pt idx="3">
                  <c:v>21556</c:v>
                </c:pt>
                <c:pt idx="4">
                  <c:v>18053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E3-4AC0-B562-E99CD151E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109032"/>
        <c:axId val="475109424"/>
      </c:lineChart>
      <c:catAx>
        <c:axId val="475109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75109424"/>
        <c:crosses val="autoZero"/>
        <c:auto val="1"/>
        <c:lblAlgn val="ctr"/>
        <c:lblOffset val="100"/>
        <c:noMultiLvlLbl val="1"/>
      </c:catAx>
      <c:valAx>
        <c:axId val="475109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75109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E30" zoomScale="115" zoomScaleNormal="115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高知県高知市　中央公園地下駐車場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11092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116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31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325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200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128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206.2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220.1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169.5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222.3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177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273.2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277.8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300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316.3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299.39999999999998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113.4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191.4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141.30000000000001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123.9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120.1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9.5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15.1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15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10.4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185.2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184.1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186.8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184.2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184.2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126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129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51.5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54.5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40.1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55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43.4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77497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77663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46319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67882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50506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177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108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89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37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17.5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14.3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11.8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9.1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1.4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36318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37745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35151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21556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18053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127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2580744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18656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278.89999999999998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205.5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187.9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143.19999999999999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128.9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dQqDhaV8Y9DT9hlfN+dtdU1QnCkLkq52ukzUxJw17hN+WZFbdeokA0YkuvXXex0DV6Xm4XrW4U91xnjinHsWdA==" saltValue="mA4VKjtU0oqBB9kFScJ+z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92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101</v>
      </c>
      <c r="AW5" s="59" t="s">
        <v>103</v>
      </c>
      <c r="AX5" s="59" t="s">
        <v>92</v>
      </c>
      <c r="AY5" s="59" t="s">
        <v>102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90</v>
      </c>
      <c r="BH5" s="59" t="s">
        <v>103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101</v>
      </c>
      <c r="BS5" s="59" t="s">
        <v>103</v>
      </c>
      <c r="BT5" s="59" t="s">
        <v>92</v>
      </c>
      <c r="BU5" s="59" t="s">
        <v>102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100</v>
      </c>
      <c r="CC5" s="59" t="s">
        <v>101</v>
      </c>
      <c r="CD5" s="59" t="s">
        <v>91</v>
      </c>
      <c r="CE5" s="59" t="s">
        <v>92</v>
      </c>
      <c r="CF5" s="59" t="s">
        <v>102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100</v>
      </c>
      <c r="CP5" s="59" t="s">
        <v>90</v>
      </c>
      <c r="CQ5" s="59" t="s">
        <v>103</v>
      </c>
      <c r="CR5" s="59" t="s">
        <v>92</v>
      </c>
      <c r="CS5" s="59" t="s">
        <v>102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103</v>
      </c>
      <c r="DC5" s="59" t="s">
        <v>92</v>
      </c>
      <c r="DD5" s="59" t="s">
        <v>102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100</v>
      </c>
      <c r="DL5" s="59" t="s">
        <v>90</v>
      </c>
      <c r="DM5" s="59" t="s">
        <v>103</v>
      </c>
      <c r="DN5" s="59" t="s">
        <v>92</v>
      </c>
      <c r="DO5" s="59" t="s">
        <v>102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104</v>
      </c>
      <c r="B6" s="60">
        <f>B8</f>
        <v>2019</v>
      </c>
      <c r="C6" s="60">
        <f t="shared" ref="C6:X6" si="1">C8</f>
        <v>392014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高知県高知市</v>
      </c>
      <c r="I6" s="60" t="str">
        <f t="shared" si="1"/>
        <v>中央公園地下駐車場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地下式</v>
      </c>
      <c r="R6" s="63">
        <f t="shared" si="1"/>
        <v>31</v>
      </c>
      <c r="S6" s="62" t="str">
        <f t="shared" si="1"/>
        <v>商業施設</v>
      </c>
      <c r="T6" s="62" t="str">
        <f t="shared" si="1"/>
        <v>無</v>
      </c>
      <c r="U6" s="63">
        <f t="shared" si="1"/>
        <v>11092</v>
      </c>
      <c r="V6" s="63">
        <f t="shared" si="1"/>
        <v>325</v>
      </c>
      <c r="W6" s="63">
        <f t="shared" si="1"/>
        <v>200</v>
      </c>
      <c r="X6" s="62" t="str">
        <f t="shared" si="1"/>
        <v>代行制</v>
      </c>
      <c r="Y6" s="64">
        <f>IF(Y8="-",NA(),Y8)</f>
        <v>206.2</v>
      </c>
      <c r="Z6" s="64">
        <f t="shared" ref="Z6:AH6" si="2">IF(Z8="-",NA(),Z8)</f>
        <v>220.1</v>
      </c>
      <c r="AA6" s="64">
        <f t="shared" si="2"/>
        <v>169.5</v>
      </c>
      <c r="AB6" s="64">
        <f t="shared" si="2"/>
        <v>222.3</v>
      </c>
      <c r="AC6" s="64">
        <f t="shared" si="2"/>
        <v>177</v>
      </c>
      <c r="AD6" s="64">
        <f t="shared" si="2"/>
        <v>113.4</v>
      </c>
      <c r="AE6" s="64">
        <f t="shared" si="2"/>
        <v>191.4</v>
      </c>
      <c r="AF6" s="64">
        <f t="shared" si="2"/>
        <v>141.30000000000001</v>
      </c>
      <c r="AG6" s="64">
        <f t="shared" si="2"/>
        <v>123.9</v>
      </c>
      <c r="AH6" s="64">
        <f t="shared" si="2"/>
        <v>120.1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9.5</v>
      </c>
      <c r="AP6" s="64">
        <f t="shared" si="3"/>
        <v>15.1</v>
      </c>
      <c r="AQ6" s="64">
        <f t="shared" si="3"/>
        <v>15</v>
      </c>
      <c r="AR6" s="64">
        <f t="shared" si="3"/>
        <v>10.4</v>
      </c>
      <c r="AS6" s="64">
        <f t="shared" si="3"/>
        <v>5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177</v>
      </c>
      <c r="BA6" s="65">
        <f t="shared" si="4"/>
        <v>145</v>
      </c>
      <c r="BB6" s="65">
        <f t="shared" si="4"/>
        <v>108</v>
      </c>
      <c r="BC6" s="65">
        <f t="shared" si="4"/>
        <v>89</v>
      </c>
      <c r="BD6" s="65">
        <f t="shared" si="4"/>
        <v>37</v>
      </c>
      <c r="BE6" s="63" t="str">
        <f>IF(BE8="-","",IF(BE8="-","【-】","【"&amp;SUBSTITUTE(TEXT(BE8,"#,##0"),"-","△")&amp;"】"))</f>
        <v>【17】</v>
      </c>
      <c r="BF6" s="64">
        <f>IF(BF8="-",NA(),BF8)</f>
        <v>51.5</v>
      </c>
      <c r="BG6" s="64">
        <f t="shared" ref="BG6:BO6" si="5">IF(BG8="-",NA(),BG8)</f>
        <v>54.5</v>
      </c>
      <c r="BH6" s="64">
        <f t="shared" si="5"/>
        <v>40.1</v>
      </c>
      <c r="BI6" s="64">
        <f t="shared" si="5"/>
        <v>55</v>
      </c>
      <c r="BJ6" s="64">
        <f t="shared" si="5"/>
        <v>43.4</v>
      </c>
      <c r="BK6" s="64">
        <f t="shared" si="5"/>
        <v>17.5</v>
      </c>
      <c r="BL6" s="64">
        <f t="shared" si="5"/>
        <v>14.3</v>
      </c>
      <c r="BM6" s="64">
        <f t="shared" si="5"/>
        <v>11.8</v>
      </c>
      <c r="BN6" s="64">
        <f t="shared" si="5"/>
        <v>9.1</v>
      </c>
      <c r="BO6" s="64">
        <f t="shared" si="5"/>
        <v>1.4</v>
      </c>
      <c r="BP6" s="61" t="str">
        <f>IF(BP8="-","",IF(BP8="-","【-】","【"&amp;SUBSTITUTE(TEXT(BP8,"#,##0.0"),"-","△")&amp;"】"))</f>
        <v>【20.8】</v>
      </c>
      <c r="BQ6" s="65">
        <f>IF(BQ8="-",NA(),BQ8)</f>
        <v>77497</v>
      </c>
      <c r="BR6" s="65">
        <f t="shared" ref="BR6:BZ6" si="6">IF(BR8="-",NA(),BR8)</f>
        <v>77663</v>
      </c>
      <c r="BS6" s="65">
        <f t="shared" si="6"/>
        <v>46319</v>
      </c>
      <c r="BT6" s="65">
        <f t="shared" si="6"/>
        <v>67882</v>
      </c>
      <c r="BU6" s="65">
        <f t="shared" si="6"/>
        <v>50506</v>
      </c>
      <c r="BV6" s="65">
        <f t="shared" si="6"/>
        <v>36318</v>
      </c>
      <c r="BW6" s="65">
        <f t="shared" si="6"/>
        <v>37745</v>
      </c>
      <c r="BX6" s="65">
        <f t="shared" si="6"/>
        <v>35151</v>
      </c>
      <c r="BY6" s="65">
        <f t="shared" si="6"/>
        <v>21556</v>
      </c>
      <c r="BZ6" s="65">
        <f t="shared" si="6"/>
        <v>18053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105</v>
      </c>
      <c r="CM6" s="63">
        <f t="shared" ref="CM6:CN6" si="7">CM8</f>
        <v>2580744</v>
      </c>
      <c r="CN6" s="63">
        <f t="shared" si="7"/>
        <v>18656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278.89999999999998</v>
      </c>
      <c r="DF6" s="64">
        <f t="shared" si="8"/>
        <v>205.5</v>
      </c>
      <c r="DG6" s="64">
        <f t="shared" si="8"/>
        <v>187.9</v>
      </c>
      <c r="DH6" s="64">
        <f t="shared" si="8"/>
        <v>143.19999999999999</v>
      </c>
      <c r="DI6" s="64">
        <f t="shared" si="8"/>
        <v>128.9</v>
      </c>
      <c r="DJ6" s="61" t="str">
        <f>IF(DJ8="-","",IF(DJ8="-","【-】","【"&amp;SUBSTITUTE(TEXT(DJ8,"#,##0.0"),"-","△")&amp;"】"))</f>
        <v>【425.4】</v>
      </c>
      <c r="DK6" s="64">
        <f>IF(DK8="-",NA(),DK8)</f>
        <v>273.2</v>
      </c>
      <c r="DL6" s="64">
        <f t="shared" ref="DL6:DT6" si="9">IF(DL8="-",NA(),DL8)</f>
        <v>277.8</v>
      </c>
      <c r="DM6" s="64">
        <f t="shared" si="9"/>
        <v>300</v>
      </c>
      <c r="DN6" s="64">
        <f t="shared" si="9"/>
        <v>316.3</v>
      </c>
      <c r="DO6" s="64">
        <f t="shared" si="9"/>
        <v>299.39999999999998</v>
      </c>
      <c r="DP6" s="64">
        <f t="shared" si="9"/>
        <v>185.2</v>
      </c>
      <c r="DQ6" s="64">
        <f t="shared" si="9"/>
        <v>184.1</v>
      </c>
      <c r="DR6" s="64">
        <f t="shared" si="9"/>
        <v>186.8</v>
      </c>
      <c r="DS6" s="64">
        <f t="shared" si="9"/>
        <v>184.2</v>
      </c>
      <c r="DT6" s="64">
        <f t="shared" si="9"/>
        <v>184.2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106</v>
      </c>
      <c r="B7" s="60">
        <f t="shared" ref="B7:X7" si="10">B8</f>
        <v>2019</v>
      </c>
      <c r="C7" s="60">
        <f t="shared" si="10"/>
        <v>392014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高知県　高知市</v>
      </c>
      <c r="I7" s="60" t="str">
        <f t="shared" si="10"/>
        <v>中央公園地下駐車場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地下式</v>
      </c>
      <c r="R7" s="63">
        <f t="shared" si="10"/>
        <v>31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11092</v>
      </c>
      <c r="V7" s="63">
        <f t="shared" si="10"/>
        <v>325</v>
      </c>
      <c r="W7" s="63">
        <f t="shared" si="10"/>
        <v>200</v>
      </c>
      <c r="X7" s="62" t="str">
        <f t="shared" si="10"/>
        <v>代行制</v>
      </c>
      <c r="Y7" s="64">
        <f>Y8</f>
        <v>206.2</v>
      </c>
      <c r="Z7" s="64">
        <f t="shared" ref="Z7:AH7" si="11">Z8</f>
        <v>220.1</v>
      </c>
      <c r="AA7" s="64">
        <f t="shared" si="11"/>
        <v>169.5</v>
      </c>
      <c r="AB7" s="64">
        <f t="shared" si="11"/>
        <v>222.3</v>
      </c>
      <c r="AC7" s="64">
        <f t="shared" si="11"/>
        <v>177</v>
      </c>
      <c r="AD7" s="64">
        <f t="shared" si="11"/>
        <v>113.4</v>
      </c>
      <c r="AE7" s="64">
        <f t="shared" si="11"/>
        <v>191.4</v>
      </c>
      <c r="AF7" s="64">
        <f t="shared" si="11"/>
        <v>141.30000000000001</v>
      </c>
      <c r="AG7" s="64">
        <f t="shared" si="11"/>
        <v>123.9</v>
      </c>
      <c r="AH7" s="64">
        <f t="shared" si="11"/>
        <v>120.1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9.5</v>
      </c>
      <c r="AP7" s="64">
        <f t="shared" si="12"/>
        <v>15.1</v>
      </c>
      <c r="AQ7" s="64">
        <f t="shared" si="12"/>
        <v>15</v>
      </c>
      <c r="AR7" s="64">
        <f t="shared" si="12"/>
        <v>10.4</v>
      </c>
      <c r="AS7" s="64">
        <f t="shared" si="12"/>
        <v>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177</v>
      </c>
      <c r="BA7" s="65">
        <f t="shared" si="13"/>
        <v>145</v>
      </c>
      <c r="BB7" s="65">
        <f t="shared" si="13"/>
        <v>108</v>
      </c>
      <c r="BC7" s="65">
        <f t="shared" si="13"/>
        <v>89</v>
      </c>
      <c r="BD7" s="65">
        <f t="shared" si="13"/>
        <v>37</v>
      </c>
      <c r="BE7" s="63"/>
      <c r="BF7" s="64">
        <f>BF8</f>
        <v>51.5</v>
      </c>
      <c r="BG7" s="64">
        <f t="shared" ref="BG7:BO7" si="14">BG8</f>
        <v>54.5</v>
      </c>
      <c r="BH7" s="64">
        <f t="shared" si="14"/>
        <v>40.1</v>
      </c>
      <c r="BI7" s="64">
        <f t="shared" si="14"/>
        <v>55</v>
      </c>
      <c r="BJ7" s="64">
        <f t="shared" si="14"/>
        <v>43.4</v>
      </c>
      <c r="BK7" s="64">
        <f t="shared" si="14"/>
        <v>17.5</v>
      </c>
      <c r="BL7" s="64">
        <f t="shared" si="14"/>
        <v>14.3</v>
      </c>
      <c r="BM7" s="64">
        <f t="shared" si="14"/>
        <v>11.8</v>
      </c>
      <c r="BN7" s="64">
        <f t="shared" si="14"/>
        <v>9.1</v>
      </c>
      <c r="BO7" s="64">
        <f t="shared" si="14"/>
        <v>1.4</v>
      </c>
      <c r="BP7" s="61"/>
      <c r="BQ7" s="65">
        <f>BQ8</f>
        <v>77497</v>
      </c>
      <c r="BR7" s="65">
        <f t="shared" ref="BR7:BZ7" si="15">BR8</f>
        <v>77663</v>
      </c>
      <c r="BS7" s="65">
        <f t="shared" si="15"/>
        <v>46319</v>
      </c>
      <c r="BT7" s="65">
        <f t="shared" si="15"/>
        <v>67882</v>
      </c>
      <c r="BU7" s="65">
        <f t="shared" si="15"/>
        <v>50506</v>
      </c>
      <c r="BV7" s="65">
        <f t="shared" si="15"/>
        <v>36318</v>
      </c>
      <c r="BW7" s="65">
        <f t="shared" si="15"/>
        <v>37745</v>
      </c>
      <c r="BX7" s="65">
        <f t="shared" si="15"/>
        <v>35151</v>
      </c>
      <c r="BY7" s="65">
        <f t="shared" si="15"/>
        <v>21556</v>
      </c>
      <c r="BZ7" s="65">
        <f t="shared" si="15"/>
        <v>18053</v>
      </c>
      <c r="CA7" s="63"/>
      <c r="CB7" s="64" t="s">
        <v>107</v>
      </c>
      <c r="CC7" s="64" t="s">
        <v>107</v>
      </c>
      <c r="CD7" s="64" t="s">
        <v>107</v>
      </c>
      <c r="CE7" s="64" t="s">
        <v>107</v>
      </c>
      <c r="CF7" s="64" t="s">
        <v>107</v>
      </c>
      <c r="CG7" s="64" t="s">
        <v>107</v>
      </c>
      <c r="CH7" s="64" t="s">
        <v>107</v>
      </c>
      <c r="CI7" s="64" t="s">
        <v>107</v>
      </c>
      <c r="CJ7" s="64" t="s">
        <v>107</v>
      </c>
      <c r="CK7" s="64" t="s">
        <v>105</v>
      </c>
      <c r="CL7" s="61"/>
      <c r="CM7" s="63">
        <f>CM8</f>
        <v>2580744</v>
      </c>
      <c r="CN7" s="63">
        <f>CN8</f>
        <v>18656</v>
      </c>
      <c r="CO7" s="64" t="s">
        <v>107</v>
      </c>
      <c r="CP7" s="64" t="s">
        <v>107</v>
      </c>
      <c r="CQ7" s="64" t="s">
        <v>107</v>
      </c>
      <c r="CR7" s="64" t="s">
        <v>107</v>
      </c>
      <c r="CS7" s="64" t="s">
        <v>107</v>
      </c>
      <c r="CT7" s="64" t="s">
        <v>107</v>
      </c>
      <c r="CU7" s="64" t="s">
        <v>107</v>
      </c>
      <c r="CV7" s="64" t="s">
        <v>107</v>
      </c>
      <c r="CW7" s="64" t="s">
        <v>107</v>
      </c>
      <c r="CX7" s="64" t="s">
        <v>105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278.89999999999998</v>
      </c>
      <c r="DF7" s="64">
        <f t="shared" si="16"/>
        <v>205.5</v>
      </c>
      <c r="DG7" s="64">
        <f t="shared" si="16"/>
        <v>187.9</v>
      </c>
      <c r="DH7" s="64">
        <f t="shared" si="16"/>
        <v>143.19999999999999</v>
      </c>
      <c r="DI7" s="64">
        <f t="shared" si="16"/>
        <v>128.9</v>
      </c>
      <c r="DJ7" s="61"/>
      <c r="DK7" s="64">
        <f>DK8</f>
        <v>273.2</v>
      </c>
      <c r="DL7" s="64">
        <f t="shared" ref="DL7:DT7" si="17">DL8</f>
        <v>277.8</v>
      </c>
      <c r="DM7" s="64">
        <f t="shared" si="17"/>
        <v>300</v>
      </c>
      <c r="DN7" s="64">
        <f t="shared" si="17"/>
        <v>316.3</v>
      </c>
      <c r="DO7" s="64">
        <f t="shared" si="17"/>
        <v>299.39999999999998</v>
      </c>
      <c r="DP7" s="64">
        <f t="shared" si="17"/>
        <v>185.2</v>
      </c>
      <c r="DQ7" s="64">
        <f t="shared" si="17"/>
        <v>184.1</v>
      </c>
      <c r="DR7" s="64">
        <f t="shared" si="17"/>
        <v>186.8</v>
      </c>
      <c r="DS7" s="64">
        <f t="shared" si="17"/>
        <v>184.2</v>
      </c>
      <c r="DT7" s="64">
        <f t="shared" si="17"/>
        <v>184.2</v>
      </c>
      <c r="DU7" s="61"/>
    </row>
    <row r="8" spans="1:125" s="66" customFormat="1" x14ac:dyDescent="0.15">
      <c r="A8" s="49"/>
      <c r="B8" s="67">
        <v>2019</v>
      </c>
      <c r="C8" s="67">
        <v>392014</v>
      </c>
      <c r="D8" s="67">
        <v>47</v>
      </c>
      <c r="E8" s="67">
        <v>14</v>
      </c>
      <c r="F8" s="67">
        <v>0</v>
      </c>
      <c r="G8" s="67">
        <v>5</v>
      </c>
      <c r="H8" s="67" t="s">
        <v>108</v>
      </c>
      <c r="I8" s="67" t="s">
        <v>109</v>
      </c>
      <c r="J8" s="67" t="s">
        <v>110</v>
      </c>
      <c r="K8" s="67" t="s">
        <v>111</v>
      </c>
      <c r="L8" s="67" t="s">
        <v>112</v>
      </c>
      <c r="M8" s="67" t="s">
        <v>113</v>
      </c>
      <c r="N8" s="67" t="s">
        <v>114</v>
      </c>
      <c r="O8" s="68" t="s">
        <v>115</v>
      </c>
      <c r="P8" s="69" t="s">
        <v>116</v>
      </c>
      <c r="Q8" s="69" t="s">
        <v>117</v>
      </c>
      <c r="R8" s="70">
        <v>31</v>
      </c>
      <c r="S8" s="69" t="s">
        <v>118</v>
      </c>
      <c r="T8" s="69" t="s">
        <v>119</v>
      </c>
      <c r="U8" s="70">
        <v>11092</v>
      </c>
      <c r="V8" s="70">
        <v>325</v>
      </c>
      <c r="W8" s="70">
        <v>200</v>
      </c>
      <c r="X8" s="69" t="s">
        <v>120</v>
      </c>
      <c r="Y8" s="71">
        <v>206.2</v>
      </c>
      <c r="Z8" s="71">
        <v>220.1</v>
      </c>
      <c r="AA8" s="71">
        <v>169.5</v>
      </c>
      <c r="AB8" s="71">
        <v>222.3</v>
      </c>
      <c r="AC8" s="71">
        <v>177</v>
      </c>
      <c r="AD8" s="71">
        <v>113.4</v>
      </c>
      <c r="AE8" s="71">
        <v>191.4</v>
      </c>
      <c r="AF8" s="71">
        <v>141.30000000000001</v>
      </c>
      <c r="AG8" s="71">
        <v>123.9</v>
      </c>
      <c r="AH8" s="71">
        <v>120.1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9.5</v>
      </c>
      <c r="AP8" s="71">
        <v>15.1</v>
      </c>
      <c r="AQ8" s="71">
        <v>15</v>
      </c>
      <c r="AR8" s="71">
        <v>10.4</v>
      </c>
      <c r="AS8" s="71">
        <v>5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177</v>
      </c>
      <c r="BA8" s="72">
        <v>145</v>
      </c>
      <c r="BB8" s="72">
        <v>108</v>
      </c>
      <c r="BC8" s="72">
        <v>89</v>
      </c>
      <c r="BD8" s="72">
        <v>37</v>
      </c>
      <c r="BE8" s="72">
        <v>17</v>
      </c>
      <c r="BF8" s="71">
        <v>51.5</v>
      </c>
      <c r="BG8" s="71">
        <v>54.5</v>
      </c>
      <c r="BH8" s="71">
        <v>40.1</v>
      </c>
      <c r="BI8" s="71">
        <v>55</v>
      </c>
      <c r="BJ8" s="71">
        <v>43.4</v>
      </c>
      <c r="BK8" s="71">
        <v>17.5</v>
      </c>
      <c r="BL8" s="71">
        <v>14.3</v>
      </c>
      <c r="BM8" s="71">
        <v>11.8</v>
      </c>
      <c r="BN8" s="71">
        <v>9.1</v>
      </c>
      <c r="BO8" s="71">
        <v>1.4</v>
      </c>
      <c r="BP8" s="68">
        <v>20.8</v>
      </c>
      <c r="BQ8" s="72">
        <v>77497</v>
      </c>
      <c r="BR8" s="72">
        <v>77663</v>
      </c>
      <c r="BS8" s="72">
        <v>46319</v>
      </c>
      <c r="BT8" s="73">
        <v>67882</v>
      </c>
      <c r="BU8" s="73">
        <v>50506</v>
      </c>
      <c r="BV8" s="72">
        <v>36318</v>
      </c>
      <c r="BW8" s="72">
        <v>37745</v>
      </c>
      <c r="BX8" s="72">
        <v>35151</v>
      </c>
      <c r="BY8" s="72">
        <v>21556</v>
      </c>
      <c r="BZ8" s="72">
        <v>18053</v>
      </c>
      <c r="CA8" s="70">
        <v>14290</v>
      </c>
      <c r="CB8" s="71" t="s">
        <v>112</v>
      </c>
      <c r="CC8" s="71" t="s">
        <v>112</v>
      </c>
      <c r="CD8" s="71" t="s">
        <v>112</v>
      </c>
      <c r="CE8" s="71" t="s">
        <v>112</v>
      </c>
      <c r="CF8" s="71" t="s">
        <v>112</v>
      </c>
      <c r="CG8" s="71" t="s">
        <v>112</v>
      </c>
      <c r="CH8" s="71" t="s">
        <v>112</v>
      </c>
      <c r="CI8" s="71" t="s">
        <v>112</v>
      </c>
      <c r="CJ8" s="71" t="s">
        <v>112</v>
      </c>
      <c r="CK8" s="71" t="s">
        <v>112</v>
      </c>
      <c r="CL8" s="68" t="s">
        <v>112</v>
      </c>
      <c r="CM8" s="70">
        <v>2580744</v>
      </c>
      <c r="CN8" s="70">
        <v>18656</v>
      </c>
      <c r="CO8" s="71" t="s">
        <v>112</v>
      </c>
      <c r="CP8" s="71" t="s">
        <v>112</v>
      </c>
      <c r="CQ8" s="71" t="s">
        <v>112</v>
      </c>
      <c r="CR8" s="71" t="s">
        <v>112</v>
      </c>
      <c r="CS8" s="71" t="s">
        <v>112</v>
      </c>
      <c r="CT8" s="71" t="s">
        <v>112</v>
      </c>
      <c r="CU8" s="71" t="s">
        <v>112</v>
      </c>
      <c r="CV8" s="71" t="s">
        <v>112</v>
      </c>
      <c r="CW8" s="71" t="s">
        <v>112</v>
      </c>
      <c r="CX8" s="71" t="s">
        <v>112</v>
      </c>
      <c r="CY8" s="68" t="s">
        <v>112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278.89999999999998</v>
      </c>
      <c r="DF8" s="71">
        <v>205.5</v>
      </c>
      <c r="DG8" s="71">
        <v>187.9</v>
      </c>
      <c r="DH8" s="71">
        <v>143.19999999999999</v>
      </c>
      <c r="DI8" s="71">
        <v>128.9</v>
      </c>
      <c r="DJ8" s="68">
        <v>425.4</v>
      </c>
      <c r="DK8" s="71">
        <v>273.2</v>
      </c>
      <c r="DL8" s="71">
        <v>277.8</v>
      </c>
      <c r="DM8" s="71">
        <v>300</v>
      </c>
      <c r="DN8" s="71">
        <v>316.3</v>
      </c>
      <c r="DO8" s="71">
        <v>299.39999999999998</v>
      </c>
      <c r="DP8" s="71">
        <v>185.2</v>
      </c>
      <c r="DQ8" s="71">
        <v>184.1</v>
      </c>
      <c r="DR8" s="71">
        <v>186.8</v>
      </c>
      <c r="DS8" s="71">
        <v>184.2</v>
      </c>
      <c r="DT8" s="71">
        <v>184.2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121</v>
      </c>
      <c r="C10" s="78" t="s">
        <v>122</v>
      </c>
      <c r="D10" s="78" t="s">
        <v>123</v>
      </c>
      <c r="E10" s="78" t="s">
        <v>124</v>
      </c>
      <c r="F10" s="78" t="s">
        <v>125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情報政策課</cp:lastModifiedBy>
  <cp:lastPrinted>2021-01-22T06:48:02Z</cp:lastPrinted>
  <dcterms:created xsi:type="dcterms:W3CDTF">2020-12-04T03:39:50Z</dcterms:created>
  <dcterms:modified xsi:type="dcterms:W3CDTF">2021-01-22T06:51:23Z</dcterms:modified>
  <cp:category/>
</cp:coreProperties>
</file>