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4"/>
  <workbookPr/>
  <mc:AlternateContent xmlns:mc="http://schemas.openxmlformats.org/markup-compatibility/2006">
    <mc:Choice Requires="x15">
      <x15ac:absPath xmlns:x15ac="http://schemas.microsoft.com/office/spreadsheetml/2010/11/ac" url="C:\Users\gesui\Desktop\経営比較分析表(R3.1.13作成)\【経営比較分析表】2019_392081_47_1718(R3.1.13作成)\"/>
    </mc:Choice>
  </mc:AlternateContent>
  <xr:revisionPtr revIDLastSave="0" documentId="13_ncr:1_{22A1FB74-DCAE-4E8B-8D76-EEC35D5E1130}" xr6:coauthVersionLast="36" xr6:coauthVersionMax="36" xr10:uidLastSave="{00000000-0000-0000-0000-000000000000}"/>
  <workbookProtection workbookAlgorithmName="SHA-512" workbookHashValue="Y4xjJ1LEcQ8imI3UsTv0cUESz8ZOyzKDJP4qMQWeIxDD+UqLSFrxGUrTViMZEhvz0ke/M4UjQrQli/g36utLow==" workbookSaltValue="wgnD2hFM1E+W68jRS3cNyg=="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<sst xmlns="http://schemas.openxmlformats.org/spreadsheetml/2006/main" count="236" uniqueCount="120">
  <si>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</si>
  <si>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</si>
  <si>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</si>
  <si>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</si>
  <si>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</si>
  <si>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</si>
  <si>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</si>
  <si>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</si>
  <si>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</si>
  <si>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</si>
  <si>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</si>
  <si>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</si>
  <si>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</si>
  <si>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</si>
  <si>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</si>
  <si>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</si>
  <si>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</si>
  <si>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</si>
  <si>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</si>
  <si>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</si>
  <si>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</si>
  <si>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</si>
  <si>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</si>
  <si>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</si>
  <si>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</si>
  <si>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</si>
  <si>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</si>
  <si>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</si>
  <si>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</si>
  <si>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</si>
  <si>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</si>
  <si>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</si>
  <si>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</si>
  <si>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</si>
  <si>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</si>
  <si>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</si>
  <si>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</si>
  <si>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</si>
  <si>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</si>
  <si>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</si>
  <si>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</si>
  <si>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</si>
  <si>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</si>
  <si>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</si>
  <si>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</si>
  <si>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</si>
  <si>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</si>
  <si>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</si>
  <si>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</si>
  <si>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</si>
  <si>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</si>
  <si>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</si>
  <si>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</si>
  <si>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</si>
  <si>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</si>
  <si>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</si>
  <si>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</si>
  <si>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</si>
  <si>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</si>
  <si>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</si>
  <si>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</si>
  <si>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</si>
  <si>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</si>
  <si>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</si>
  <si>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</si>
  <si>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</si>
  <si>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</si>
  <si>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</si>
  <si>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</si>
  <si>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</si>
  <si>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</si>
  <si>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</si>
  <si>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</si>
  <si>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</si>
  <si>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</si>
  <si>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</si>
  <si>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</si>
  <si>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</si>
  <si>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</si>
  <si>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</si>
  <si>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</si>
  <si>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</si>
  <si>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</si>
  <si>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</si>
  <si>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</si>
  <si>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</si>
  <si>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</si>
  <si>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</si>
  <si>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</si>
  <si>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</si>
  <si>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</si>
  <si>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</si>
  <si>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</si>
  <si>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</si>
  <si>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</si>
  <si>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</si>
  <si>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</si>
  <si>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</si>
  <si>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宿毛市</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</si>
  <si>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</si>
  <si>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</si>
  <si>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</si>
  <si>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</si>
  <si>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</si>
  <si>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</si>
  <si>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</si>
  <si>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</si>
  <si>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</si>
  <si>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</si>
  <si>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</si>
  <si>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</si>
  <si>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</si>
  <si>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</si>
  <si>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</si>
  <si>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</si>
  <si>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</si>
  <si>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</si>
  <si>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当事業の現状は、施設建設時の多額債務償還に一般会計からの繰入を行う事で経営維持している状況ですが、汚水処理区の見直し（処理施設の効率化・共同化）の実現に向け、計画案を策定して参ります。
併せて施設利用率の向上や水洗化率の向上に向けた新たな取り組みが必要となってます。
そのため、経営戦略の策定をし、将来の施設整備等の把握をする必要があります。</t>
    <phoneticPr fontId="4"/>
  </si>
  <si>
    <t>収益的収支比率は前年同様に低い値で推移し、経費回収率も低く留まった。この原因については様々な要因が重なった結果によるもので、単年度における維持修繕経費が増大してしまった事や、現在ピークとなっている地方債償還金により極端に低い値となり、汚水処理原価、施設利用率の低下等すべての指標が類似団体平均値を下回っています。
経営状況としては、料金体系の見直しを念頭に抜本的な対策が必要となっており、今後、経営戦略の策定を図ろうとしているところです。
企業債残高対事業規模比率については、H26年度までの大型建設事業休止により、起債残高のピークは越えたが、現在行っています雨水排水設備更新事業により起債残高は一時的に増えるも、単年度決算の起債借入額よりも償還額が上回るため、一定の削減は図れています。
しかしながら今後、汚水処理場の施設更新が見込まれるため、施設利用率の向上や、水洗化率の向上を念頭に経営改善を行っていかなければなりません。</t>
    <phoneticPr fontId="4"/>
  </si>
  <si>
    <t>懸案事項となっている汚水処理場機械設備更新事業の礎となるストックマネジメント事業を組んでいるところです。</t>
    <rPh sb="38" eb="40">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</si>
</sst>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formatCode="#,##0.00;&quot;△&quot;#,##0.00;&quot;-&quot;">
                  <c:v>0.06</c:v>
                </c:pt>
                <c:pt idx="1">
                  <c:v>0</c:v>
                </c:pt>
                <c:pt idx="2" formatCode="#,##0.00;&quot;△&quot;#,##0.00;&quot;-&quot;">
                  <c:v>0.02</c:v>
                </c:pt>
                <c:pt idx="3" formatCode="#,##0.00;&quot;△&quot;#,##0.00;&quot;-&quot;">
                  <c:v>0.02</c:v>
                </c:pt>
                <c:pt idx="4" formatCode="#,##0.00;&quot;△&quot;#,##0.00;&quot;-&quot;">
                  <c:v>0.02</c:v>
                </c:pt>
              </c:numCache>
            </c:numRef>
          </c:val>
          <c:extLst>
            <c:ext xmlns:c16="http://schemas.microsoft.com/office/drawing/2014/chart" uri="{C3380CC4-5D6E-409C-BE32-E72D297353CC}">
              <c16:uniqueId val="{00000000-35D2-497B-801E-34087381F92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0.33</c:v>
                </c:pt>
                <c:pt idx="1">
                  <c:v>0.15</c:v>
                </c:pt>
                <c:pt idx="2">
                  <c:v>0.16</c:v>
                </c:pt>
                <c:pt idx="3">
                  <c:v>0.13</c:v>
                </c:pt>
                <c:pt idx="4">
                  <c:v>0.15</c:v>
                </c:pt>
              </c:numCache>
            </c:numRef>
          </c:val>
          <c:smooth val="0"/>
          <c:extLst>
            <c:ext xmlns:c16="http://schemas.microsoft.com/office/drawing/2014/chart" uri="{C3380CC4-5D6E-409C-BE32-E72D297353CC}">
              <c16:uniqueId val="{00000001-35D2-497B-801E-34087381F92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44.46</c:v>
                </c:pt>
                <c:pt idx="1">
                  <c:v>45.7</c:v>
                </c:pt>
                <c:pt idx="2">
                  <c:v>42.56</c:v>
                </c:pt>
                <c:pt idx="3">
                  <c:v>44.69</c:v>
                </c:pt>
                <c:pt idx="4">
                  <c:v>44.46</c:v>
                </c:pt>
              </c:numCache>
            </c:numRef>
          </c:val>
          <c:extLst>
            <c:ext xmlns:c16="http://schemas.microsoft.com/office/drawing/2014/chart" uri="{C3380CC4-5D6E-409C-BE32-E72D297353CC}">
              <c16:uniqueId val="{00000000-51D8-46C6-B6F7-1B16586C048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44.89</c:v>
                </c:pt>
                <c:pt idx="1">
                  <c:v>53.51</c:v>
                </c:pt>
                <c:pt idx="2">
                  <c:v>53.5</c:v>
                </c:pt>
                <c:pt idx="3">
                  <c:v>52.58</c:v>
                </c:pt>
                <c:pt idx="4">
                  <c:v>50.94</c:v>
                </c:pt>
              </c:numCache>
            </c:numRef>
          </c:val>
          <c:smooth val="0"/>
          <c:extLst>
            <c:ext xmlns:c16="http://schemas.microsoft.com/office/drawing/2014/chart" uri="{C3380CC4-5D6E-409C-BE32-E72D297353CC}">
              <c16:uniqueId val="{00000001-51D8-46C6-B6F7-1B16586C048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62.43</c:v>
                </c:pt>
                <c:pt idx="1">
                  <c:v>63.24</c:v>
                </c:pt>
                <c:pt idx="2">
                  <c:v>64.510000000000005</c:v>
                </c:pt>
                <c:pt idx="3">
                  <c:v>65.849999999999994</c:v>
                </c:pt>
                <c:pt idx="4">
                  <c:v>52.74</c:v>
                </c:pt>
              </c:numCache>
            </c:numRef>
          </c:val>
          <c:extLst>
            <c:ext xmlns:c16="http://schemas.microsoft.com/office/drawing/2014/chart" uri="{C3380CC4-5D6E-409C-BE32-E72D297353CC}">
              <c16:uniqueId val="{00000000-7468-4E18-86D7-7D6C8777FA2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64.89</c:v>
                </c:pt>
                <c:pt idx="1">
                  <c:v>83.91</c:v>
                </c:pt>
                <c:pt idx="2">
                  <c:v>83.51</c:v>
                </c:pt>
                <c:pt idx="3">
                  <c:v>83.02</c:v>
                </c:pt>
                <c:pt idx="4">
                  <c:v>82.55</c:v>
                </c:pt>
              </c:numCache>
            </c:numRef>
          </c:val>
          <c:smooth val="0"/>
          <c:extLst>
            <c:ext xmlns:c16="http://schemas.microsoft.com/office/drawing/2014/chart" uri="{C3380CC4-5D6E-409C-BE32-E72D297353CC}">
              <c16:uniqueId val="{00000001-7468-4E18-86D7-7D6C8777FA2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91.83</c:v>
                </c:pt>
                <c:pt idx="1">
                  <c:v>36.32</c:v>
                </c:pt>
                <c:pt idx="2">
                  <c:v>38.08</c:v>
                </c:pt>
                <c:pt idx="3">
                  <c:v>34.53</c:v>
                </c:pt>
                <c:pt idx="4">
                  <c:v>38.1</c:v>
                </c:pt>
              </c:numCache>
            </c:numRef>
          </c:val>
          <c:extLst>
            <c:ext xmlns:c16="http://schemas.microsoft.com/office/drawing/2014/chart" uri="{C3380CC4-5D6E-409C-BE32-E72D297353CC}">
              <c16:uniqueId val="{00000000-80E7-4E84-9DA9-FDC0AA81C9E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0E7-4E84-9DA9-FDC0AA81C9E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1B6-412E-BCA0-80052F40B8A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1B6-412E-BCA0-80052F40B8A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6B7-4368-8623-874D0EB09C7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6B7-4368-8623-874D0EB09C7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38B-4F7D-91CF-32904CB83BD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38B-4F7D-91CF-32904CB83BD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51E-4D81-9309-9C56535BD54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51E-4D81-9309-9C56535BD54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formatCode="#,##0.00;&quot;△&quot;#,##0.00">
                  <c:v>0</c:v>
                </c:pt>
                <c:pt idx="1">
                  <c:v>37.26</c:v>
                </c:pt>
                <c:pt idx="2">
                  <c:v>227.93</c:v>
                </c:pt>
                <c:pt idx="3">
                  <c:v>224.67</c:v>
                </c:pt>
                <c:pt idx="4" formatCode="#,##0.00;&quot;△&quot;#,##0.00">
                  <c:v>0</c:v>
                </c:pt>
              </c:numCache>
            </c:numRef>
          </c:val>
          <c:extLst>
            <c:ext xmlns:c16="http://schemas.microsoft.com/office/drawing/2014/chart" uri="{C3380CC4-5D6E-409C-BE32-E72D297353CC}">
              <c16:uniqueId val="{00000000-ED9E-4A60-9C2F-AB3B64FBE16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1240.1600000000001</c:v>
                </c:pt>
                <c:pt idx="1">
                  <c:v>1111.31</c:v>
                </c:pt>
                <c:pt idx="2">
                  <c:v>966.33</c:v>
                </c:pt>
                <c:pt idx="3">
                  <c:v>958.81</c:v>
                </c:pt>
                <c:pt idx="4">
                  <c:v>1001.3</c:v>
                </c:pt>
              </c:numCache>
            </c:numRef>
          </c:val>
          <c:smooth val="0"/>
          <c:extLst>
            <c:ext xmlns:c16="http://schemas.microsoft.com/office/drawing/2014/chart" uri="{C3380CC4-5D6E-409C-BE32-E72D297353CC}">
              <c16:uniqueId val="{00000001-ED9E-4A60-9C2F-AB3B64FBE16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74.22</c:v>
                </c:pt>
                <c:pt idx="1">
                  <c:v>71.900000000000006</c:v>
                </c:pt>
                <c:pt idx="2">
                  <c:v>59.04</c:v>
                </c:pt>
                <c:pt idx="3">
                  <c:v>62.47</c:v>
                </c:pt>
                <c:pt idx="4">
                  <c:v>63.29</c:v>
                </c:pt>
              </c:numCache>
            </c:numRef>
          </c:val>
          <c:extLst>
            <c:ext xmlns:c16="http://schemas.microsoft.com/office/drawing/2014/chart" uri="{C3380CC4-5D6E-409C-BE32-E72D297353CC}">
              <c16:uniqueId val="{00000000-AEAA-4578-A191-745B4DE0002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60.17</c:v>
                </c:pt>
                <c:pt idx="1">
                  <c:v>75.540000000000006</c:v>
                </c:pt>
                <c:pt idx="2">
                  <c:v>81.739999999999995</c:v>
                </c:pt>
                <c:pt idx="3">
                  <c:v>82.88</c:v>
                </c:pt>
                <c:pt idx="4">
                  <c:v>81.88</c:v>
                </c:pt>
              </c:numCache>
            </c:numRef>
          </c:val>
          <c:smooth val="0"/>
          <c:extLst>
            <c:ext xmlns:c16="http://schemas.microsoft.com/office/drawing/2014/chart" uri="{C3380CC4-5D6E-409C-BE32-E72D297353CC}">
              <c16:uniqueId val="{00000001-AEAA-4578-A191-745B4DE0002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180.7</c:v>
                </c:pt>
                <c:pt idx="1">
                  <c:v>185.83</c:v>
                </c:pt>
                <c:pt idx="2">
                  <c:v>226.6</c:v>
                </c:pt>
                <c:pt idx="3">
                  <c:v>214.12</c:v>
                </c:pt>
                <c:pt idx="4">
                  <c:v>214.88</c:v>
                </c:pt>
              </c:numCache>
            </c:numRef>
          </c:val>
          <c:extLst>
            <c:ext xmlns:c16="http://schemas.microsoft.com/office/drawing/2014/chart" uri="{C3380CC4-5D6E-409C-BE32-E72D297353CC}">
              <c16:uniqueId val="{00000000-B4A7-4143-B291-D500A756C92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281.52999999999997</c:v>
                </c:pt>
                <c:pt idx="1">
                  <c:v>207.96</c:v>
                </c:pt>
                <c:pt idx="2">
                  <c:v>194.31</c:v>
                </c:pt>
                <c:pt idx="3">
                  <c:v>190.99</c:v>
                </c:pt>
                <c:pt idx="4">
                  <c:v>187.55</c:v>
                </c:pt>
              </c:numCache>
            </c:numRef>
          </c:val>
          <c:smooth val="0"/>
          <c:extLst>
            <c:ext xmlns:c16="http://schemas.microsoft.com/office/drawing/2014/chart" uri="{C3380CC4-5D6E-409C-BE32-E72D297353CC}">
              <c16:uniqueId val="{00000001-B4A7-4143-B291-D500A756C92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V23" sqref="V2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高知県　宿毛市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Cc2</v>
      </c>
      <c r="X8" s="49"/>
      <c r="Y8" s="49"/>
      <c r="Z8" s="49"/>
      <c r="AA8" s="49"/>
      <c r="AB8" s="49"/>
      <c r="AC8" s="49"/>
      <c r="AD8" s="50" t="str">
        <f>データ!$M$6</f>
        <v>非設置</v>
      </c>
      <c r="AE8" s="50"/>
      <c r="AF8" s="50"/>
      <c r="AG8" s="50"/>
      <c r="AH8" s="50"/>
      <c r="AI8" s="50"/>
      <c r="AJ8" s="50"/>
      <c r="AK8" s="3"/>
      <c r="AL8" s="51">
        <f>データ!S6</f>
        <v>20211</v>
      </c>
      <c r="AM8" s="51"/>
      <c r="AN8" s="51"/>
      <c r="AO8" s="51"/>
      <c r="AP8" s="51"/>
      <c r="AQ8" s="51"/>
      <c r="AR8" s="51"/>
      <c r="AS8" s="51"/>
      <c r="AT8" s="46">
        <f>データ!T6</f>
        <v>286.2</v>
      </c>
      <c r="AU8" s="46"/>
      <c r="AV8" s="46"/>
      <c r="AW8" s="46"/>
      <c r="AX8" s="46"/>
      <c r="AY8" s="46"/>
      <c r="AZ8" s="46"/>
      <c r="BA8" s="46"/>
      <c r="BB8" s="46">
        <f>データ!U6</f>
        <v>70.62</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21.57</v>
      </c>
      <c r="Q10" s="46"/>
      <c r="R10" s="46"/>
      <c r="S10" s="46"/>
      <c r="T10" s="46"/>
      <c r="U10" s="46"/>
      <c r="V10" s="46"/>
      <c r="W10" s="46">
        <f>データ!Q6</f>
        <v>66.430000000000007</v>
      </c>
      <c r="X10" s="46"/>
      <c r="Y10" s="46"/>
      <c r="Z10" s="46"/>
      <c r="AA10" s="46"/>
      <c r="AB10" s="46"/>
      <c r="AC10" s="46"/>
      <c r="AD10" s="51">
        <f>データ!R6</f>
        <v>2310</v>
      </c>
      <c r="AE10" s="51"/>
      <c r="AF10" s="51"/>
      <c r="AG10" s="51"/>
      <c r="AH10" s="51"/>
      <c r="AI10" s="51"/>
      <c r="AJ10" s="51"/>
      <c r="AK10" s="2"/>
      <c r="AL10" s="51">
        <f>データ!V6</f>
        <v>4331</v>
      </c>
      <c r="AM10" s="51"/>
      <c r="AN10" s="51"/>
      <c r="AO10" s="51"/>
      <c r="AP10" s="51"/>
      <c r="AQ10" s="51"/>
      <c r="AR10" s="51"/>
      <c r="AS10" s="51"/>
      <c r="AT10" s="46">
        <f>データ!W6</f>
        <v>1.6</v>
      </c>
      <c r="AU10" s="46"/>
      <c r="AV10" s="46"/>
      <c r="AW10" s="46"/>
      <c r="AX10" s="46"/>
      <c r="AY10" s="46"/>
      <c r="AZ10" s="46"/>
      <c r="BA10" s="46"/>
      <c r="BB10" s="46">
        <f>データ!X6</f>
        <v>2706.88</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119</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44</v>
      </c>
      <c r="N86" s="26" t="s">
        <v>44</v>
      </c>
      <c r="O86" s="26" t="str">
        <f>データ!EO6</f>
        <v>【0.22】</v>
      </c>
    </row>
  </sheetData>
  <sheetProtection algorithmName="SHA-512" hashValue="WRKbOxBXNCV2xEuKZsGzNopwDtVE48cOy1IRH7xz5rsYbOr/kWjZmvNulTvgPl1kloEsBg5GNn5tIY+SuHo29Q==" saltValue="nKweDiqjUaxTG3RgueR2P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392081</v>
      </c>
      <c r="D6" s="33">
        <f t="shared" si="3"/>
        <v>47</v>
      </c>
      <c r="E6" s="33">
        <f t="shared" si="3"/>
        <v>17</v>
      </c>
      <c r="F6" s="33">
        <f t="shared" si="3"/>
        <v>1</v>
      </c>
      <c r="G6" s="33">
        <f t="shared" si="3"/>
        <v>0</v>
      </c>
      <c r="H6" s="33" t="str">
        <f t="shared" si="3"/>
        <v>高知県　宿毛市</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21.57</v>
      </c>
      <c r="Q6" s="34">
        <f t="shared" si="3"/>
        <v>66.430000000000007</v>
      </c>
      <c r="R6" s="34">
        <f t="shared" si="3"/>
        <v>2310</v>
      </c>
      <c r="S6" s="34">
        <f t="shared" si="3"/>
        <v>20211</v>
      </c>
      <c r="T6" s="34">
        <f t="shared" si="3"/>
        <v>286.2</v>
      </c>
      <c r="U6" s="34">
        <f t="shared" si="3"/>
        <v>70.62</v>
      </c>
      <c r="V6" s="34">
        <f t="shared" si="3"/>
        <v>4331</v>
      </c>
      <c r="W6" s="34">
        <f t="shared" si="3"/>
        <v>1.6</v>
      </c>
      <c r="X6" s="34">
        <f t="shared" si="3"/>
        <v>2706.88</v>
      </c>
      <c r="Y6" s="35">
        <f>IF(Y7="",NA(),Y7)</f>
        <v>91.83</v>
      </c>
      <c r="Z6" s="35">
        <f t="shared" ref="Z6:AH6" si="4">IF(Z7="",NA(),Z7)</f>
        <v>36.32</v>
      </c>
      <c r="AA6" s="35">
        <f t="shared" si="4"/>
        <v>38.08</v>
      </c>
      <c r="AB6" s="35">
        <f t="shared" si="4"/>
        <v>34.53</v>
      </c>
      <c r="AC6" s="35">
        <f t="shared" si="4"/>
        <v>38.1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37.26</v>
      </c>
      <c r="BH6" s="35">
        <f t="shared" si="7"/>
        <v>227.93</v>
      </c>
      <c r="BI6" s="35">
        <f t="shared" si="7"/>
        <v>224.67</v>
      </c>
      <c r="BJ6" s="34">
        <f t="shared" si="7"/>
        <v>0</v>
      </c>
      <c r="BK6" s="35">
        <f t="shared" si="7"/>
        <v>1240.1600000000001</v>
      </c>
      <c r="BL6" s="35">
        <f t="shared" si="7"/>
        <v>1111.31</v>
      </c>
      <c r="BM6" s="35">
        <f t="shared" si="7"/>
        <v>966.33</v>
      </c>
      <c r="BN6" s="35">
        <f t="shared" si="7"/>
        <v>958.81</v>
      </c>
      <c r="BO6" s="35">
        <f t="shared" si="7"/>
        <v>1001.3</v>
      </c>
      <c r="BP6" s="34" t="str">
        <f>IF(BP7="","",IF(BP7="-","【-】","【"&amp;SUBSTITUTE(TEXT(BP7,"#,##0.00"),"-","△")&amp;"】"))</f>
        <v>【682.51】</v>
      </c>
      <c r="BQ6" s="35">
        <f>IF(BQ7="",NA(),BQ7)</f>
        <v>74.22</v>
      </c>
      <c r="BR6" s="35">
        <f t="shared" ref="BR6:BZ6" si="8">IF(BR7="",NA(),BR7)</f>
        <v>71.900000000000006</v>
      </c>
      <c r="BS6" s="35">
        <f t="shared" si="8"/>
        <v>59.04</v>
      </c>
      <c r="BT6" s="35">
        <f t="shared" si="8"/>
        <v>62.47</v>
      </c>
      <c r="BU6" s="35">
        <f t="shared" si="8"/>
        <v>63.29</v>
      </c>
      <c r="BV6" s="35">
        <f t="shared" si="8"/>
        <v>60.17</v>
      </c>
      <c r="BW6" s="35">
        <f t="shared" si="8"/>
        <v>75.540000000000006</v>
      </c>
      <c r="BX6" s="35">
        <f t="shared" si="8"/>
        <v>81.739999999999995</v>
      </c>
      <c r="BY6" s="35">
        <f t="shared" si="8"/>
        <v>82.88</v>
      </c>
      <c r="BZ6" s="35">
        <f t="shared" si="8"/>
        <v>81.88</v>
      </c>
      <c r="CA6" s="34" t="str">
        <f>IF(CA7="","",IF(CA7="-","【-】","【"&amp;SUBSTITUTE(TEXT(CA7,"#,##0.00"),"-","△")&amp;"】"))</f>
        <v>【100.34】</v>
      </c>
      <c r="CB6" s="35">
        <f>IF(CB7="",NA(),CB7)</f>
        <v>180.7</v>
      </c>
      <c r="CC6" s="35">
        <f t="shared" ref="CC6:CK6" si="9">IF(CC7="",NA(),CC7)</f>
        <v>185.83</v>
      </c>
      <c r="CD6" s="35">
        <f t="shared" si="9"/>
        <v>226.6</v>
      </c>
      <c r="CE6" s="35">
        <f t="shared" si="9"/>
        <v>214.12</v>
      </c>
      <c r="CF6" s="35">
        <f t="shared" si="9"/>
        <v>214.88</v>
      </c>
      <c r="CG6" s="35">
        <f t="shared" si="9"/>
        <v>281.52999999999997</v>
      </c>
      <c r="CH6" s="35">
        <f t="shared" si="9"/>
        <v>207.96</v>
      </c>
      <c r="CI6" s="35">
        <f t="shared" si="9"/>
        <v>194.31</v>
      </c>
      <c r="CJ6" s="35">
        <f t="shared" si="9"/>
        <v>190.99</v>
      </c>
      <c r="CK6" s="35">
        <f t="shared" si="9"/>
        <v>187.55</v>
      </c>
      <c r="CL6" s="34" t="str">
        <f>IF(CL7="","",IF(CL7="-","【-】","【"&amp;SUBSTITUTE(TEXT(CL7,"#,##0.00"),"-","△")&amp;"】"))</f>
        <v>【136.15】</v>
      </c>
      <c r="CM6" s="35">
        <f>IF(CM7="",NA(),CM7)</f>
        <v>44.46</v>
      </c>
      <c r="CN6" s="35">
        <f t="shared" ref="CN6:CV6" si="10">IF(CN7="",NA(),CN7)</f>
        <v>45.7</v>
      </c>
      <c r="CO6" s="35">
        <f t="shared" si="10"/>
        <v>42.56</v>
      </c>
      <c r="CP6" s="35">
        <f t="shared" si="10"/>
        <v>44.69</v>
      </c>
      <c r="CQ6" s="35">
        <f t="shared" si="10"/>
        <v>44.46</v>
      </c>
      <c r="CR6" s="35">
        <f t="shared" si="10"/>
        <v>44.89</v>
      </c>
      <c r="CS6" s="35">
        <f t="shared" si="10"/>
        <v>53.51</v>
      </c>
      <c r="CT6" s="35">
        <f t="shared" si="10"/>
        <v>53.5</v>
      </c>
      <c r="CU6" s="35">
        <f t="shared" si="10"/>
        <v>52.58</v>
      </c>
      <c r="CV6" s="35">
        <f t="shared" si="10"/>
        <v>50.94</v>
      </c>
      <c r="CW6" s="34" t="str">
        <f>IF(CW7="","",IF(CW7="-","【-】","【"&amp;SUBSTITUTE(TEXT(CW7,"#,##0.00"),"-","△")&amp;"】"))</f>
        <v>【59.64】</v>
      </c>
      <c r="CX6" s="35">
        <f>IF(CX7="",NA(),CX7)</f>
        <v>62.43</v>
      </c>
      <c r="CY6" s="35">
        <f t="shared" ref="CY6:DG6" si="11">IF(CY7="",NA(),CY7)</f>
        <v>63.24</v>
      </c>
      <c r="CZ6" s="35">
        <f t="shared" si="11"/>
        <v>64.510000000000005</v>
      </c>
      <c r="DA6" s="35">
        <f t="shared" si="11"/>
        <v>65.849999999999994</v>
      </c>
      <c r="DB6" s="35">
        <f t="shared" si="11"/>
        <v>52.74</v>
      </c>
      <c r="DC6" s="35">
        <f t="shared" si="11"/>
        <v>64.89</v>
      </c>
      <c r="DD6" s="35">
        <f t="shared" si="11"/>
        <v>83.91</v>
      </c>
      <c r="DE6" s="35">
        <f t="shared" si="11"/>
        <v>83.51</v>
      </c>
      <c r="DF6" s="35">
        <f t="shared" si="11"/>
        <v>83.02</v>
      </c>
      <c r="DG6" s="35">
        <f t="shared" si="11"/>
        <v>82.55</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0.06</v>
      </c>
      <c r="EF6" s="34">
        <f t="shared" ref="EF6:EN6" si="14">IF(EF7="",NA(),EF7)</f>
        <v>0</v>
      </c>
      <c r="EG6" s="35">
        <f t="shared" si="14"/>
        <v>0.02</v>
      </c>
      <c r="EH6" s="35">
        <f t="shared" si="14"/>
        <v>0.02</v>
      </c>
      <c r="EI6" s="35">
        <f t="shared" si="14"/>
        <v>0.02</v>
      </c>
      <c r="EJ6" s="35">
        <f t="shared" si="14"/>
        <v>0.33</v>
      </c>
      <c r="EK6" s="35">
        <f t="shared" si="14"/>
        <v>0.15</v>
      </c>
      <c r="EL6" s="35">
        <f t="shared" si="14"/>
        <v>0.16</v>
      </c>
      <c r="EM6" s="35">
        <f t="shared" si="14"/>
        <v>0.13</v>
      </c>
      <c r="EN6" s="35">
        <f t="shared" si="14"/>
        <v>0.15</v>
      </c>
      <c r="EO6" s="34" t="str">
        <f>IF(EO7="","",IF(EO7="-","【-】","【"&amp;SUBSTITUTE(TEXT(EO7,"#,##0.00"),"-","△")&amp;"】"))</f>
        <v>【0.22】</v>
      </c>
    </row>
    <row r="7" spans="1:145" s="36" customFormat="1" x14ac:dyDescent="0.15">
      <c r="A7" s="28"/>
      <c r="B7" s="37">
        <v>2019</v>
      </c>
      <c r="C7" s="37">
        <v>392081</v>
      </c>
      <c r="D7" s="37">
        <v>47</v>
      </c>
      <c r="E7" s="37">
        <v>17</v>
      </c>
      <c r="F7" s="37">
        <v>1</v>
      </c>
      <c r="G7" s="37">
        <v>0</v>
      </c>
      <c r="H7" s="37" t="s">
        <v>98</v>
      </c>
      <c r="I7" s="37" t="s">
        <v>99</v>
      </c>
      <c r="J7" s="37" t="s">
        <v>100</v>
      </c>
      <c r="K7" s="37" t="s">
        <v>101</v>
      </c>
      <c r="L7" s="37" t="s">
        <v>102</v>
      </c>
      <c r="M7" s="37" t="s">
        <v>103</v>
      </c>
      <c r="N7" s="38" t="s">
        <v>104</v>
      </c>
      <c r="O7" s="38" t="s">
        <v>105</v>
      </c>
      <c r="P7" s="38">
        <v>21.57</v>
      </c>
      <c r="Q7" s="38">
        <v>66.430000000000007</v>
      </c>
      <c r="R7" s="38">
        <v>2310</v>
      </c>
      <c r="S7" s="38">
        <v>20211</v>
      </c>
      <c r="T7" s="38">
        <v>286.2</v>
      </c>
      <c r="U7" s="38">
        <v>70.62</v>
      </c>
      <c r="V7" s="38">
        <v>4331</v>
      </c>
      <c r="W7" s="38">
        <v>1.6</v>
      </c>
      <c r="X7" s="38">
        <v>2706.88</v>
      </c>
      <c r="Y7" s="38">
        <v>91.83</v>
      </c>
      <c r="Z7" s="38">
        <v>36.32</v>
      </c>
      <c r="AA7" s="38">
        <v>38.08</v>
      </c>
      <c r="AB7" s="38">
        <v>34.53</v>
      </c>
      <c r="AC7" s="38">
        <v>38.1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37.26</v>
      </c>
      <c r="BH7" s="38">
        <v>227.93</v>
      </c>
      <c r="BI7" s="38">
        <v>224.67</v>
      </c>
      <c r="BJ7" s="38">
        <v>0</v>
      </c>
      <c r="BK7" s="38">
        <v>1240.1600000000001</v>
      </c>
      <c r="BL7" s="38">
        <v>1111.31</v>
      </c>
      <c r="BM7" s="38">
        <v>966.33</v>
      </c>
      <c r="BN7" s="38">
        <v>958.81</v>
      </c>
      <c r="BO7" s="38">
        <v>1001.3</v>
      </c>
      <c r="BP7" s="38">
        <v>682.51</v>
      </c>
      <c r="BQ7" s="38">
        <v>74.22</v>
      </c>
      <c r="BR7" s="38">
        <v>71.900000000000006</v>
      </c>
      <c r="BS7" s="38">
        <v>59.04</v>
      </c>
      <c r="BT7" s="38">
        <v>62.47</v>
      </c>
      <c r="BU7" s="38">
        <v>63.29</v>
      </c>
      <c r="BV7" s="38">
        <v>60.17</v>
      </c>
      <c r="BW7" s="38">
        <v>75.540000000000006</v>
      </c>
      <c r="BX7" s="38">
        <v>81.739999999999995</v>
      </c>
      <c r="BY7" s="38">
        <v>82.88</v>
      </c>
      <c r="BZ7" s="38">
        <v>81.88</v>
      </c>
      <c r="CA7" s="38">
        <v>100.34</v>
      </c>
      <c r="CB7" s="38">
        <v>180.7</v>
      </c>
      <c r="CC7" s="38">
        <v>185.83</v>
      </c>
      <c r="CD7" s="38">
        <v>226.6</v>
      </c>
      <c r="CE7" s="38">
        <v>214.12</v>
      </c>
      <c r="CF7" s="38">
        <v>214.88</v>
      </c>
      <c r="CG7" s="38">
        <v>281.52999999999997</v>
      </c>
      <c r="CH7" s="38">
        <v>207.96</v>
      </c>
      <c r="CI7" s="38">
        <v>194.31</v>
      </c>
      <c r="CJ7" s="38">
        <v>190.99</v>
      </c>
      <c r="CK7" s="38">
        <v>187.55</v>
      </c>
      <c r="CL7" s="38">
        <v>136.15</v>
      </c>
      <c r="CM7" s="38">
        <v>44.46</v>
      </c>
      <c r="CN7" s="38">
        <v>45.7</v>
      </c>
      <c r="CO7" s="38">
        <v>42.56</v>
      </c>
      <c r="CP7" s="38">
        <v>44.69</v>
      </c>
      <c r="CQ7" s="38">
        <v>44.46</v>
      </c>
      <c r="CR7" s="38">
        <v>44.89</v>
      </c>
      <c r="CS7" s="38">
        <v>53.51</v>
      </c>
      <c r="CT7" s="38">
        <v>53.5</v>
      </c>
      <c r="CU7" s="38">
        <v>52.58</v>
      </c>
      <c r="CV7" s="38">
        <v>50.94</v>
      </c>
      <c r="CW7" s="38">
        <v>59.64</v>
      </c>
      <c r="CX7" s="38">
        <v>62.43</v>
      </c>
      <c r="CY7" s="38">
        <v>63.24</v>
      </c>
      <c r="CZ7" s="38">
        <v>64.510000000000005</v>
      </c>
      <c r="DA7" s="38">
        <v>65.849999999999994</v>
      </c>
      <c r="DB7" s="38">
        <v>52.74</v>
      </c>
      <c r="DC7" s="38">
        <v>64.89</v>
      </c>
      <c r="DD7" s="38">
        <v>83.91</v>
      </c>
      <c r="DE7" s="38">
        <v>83.51</v>
      </c>
      <c r="DF7" s="38">
        <v>83.02</v>
      </c>
      <c r="DG7" s="38">
        <v>82.55</v>
      </c>
      <c r="DH7" s="38">
        <v>95.35</v>
      </c>
      <c r="DI7" s="38"/>
      <c r="DJ7" s="38"/>
      <c r="DK7" s="38"/>
      <c r="DL7" s="38"/>
      <c r="DM7" s="38"/>
      <c r="DN7" s="38"/>
      <c r="DO7" s="38"/>
      <c r="DP7" s="38"/>
      <c r="DQ7" s="38"/>
      <c r="DR7" s="38"/>
      <c r="DS7" s="38"/>
      <c r="DT7" s="38"/>
      <c r="DU7" s="38"/>
      <c r="DV7" s="38"/>
      <c r="DW7" s="38"/>
      <c r="DX7" s="38"/>
      <c r="DY7" s="38"/>
      <c r="DZ7" s="38"/>
      <c r="EA7" s="38"/>
      <c r="EB7" s="38"/>
      <c r="EC7" s="38"/>
      <c r="ED7" s="38"/>
      <c r="EE7" s="38">
        <v>0.06</v>
      </c>
      <c r="EF7" s="38">
        <v>0</v>
      </c>
      <c r="EG7" s="38">
        <v>0.02</v>
      </c>
      <c r="EH7" s="38">
        <v>0.02</v>
      </c>
      <c r="EI7" s="38">
        <v>0.02</v>
      </c>
      <c r="EJ7" s="38">
        <v>0.33</v>
      </c>
      <c r="EK7" s="38">
        <v>0.15</v>
      </c>
      <c r="EL7" s="38">
        <v>0.16</v>
      </c>
      <c r="EM7" s="38">
        <v>0.13</v>
      </c>
      <c r="EN7" s="38">
        <v>0.15</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gesui</cp:lastModifiedBy>
  <cp:lastPrinted>2021-01-14T01:40:33Z</cp:lastPrinted>
  <dcterms:created xsi:type="dcterms:W3CDTF">2020-12-04T02:49:21Z</dcterms:created>
  <dcterms:modified xsi:type="dcterms:W3CDTF">2021-01-14T01:45:19Z</dcterms:modified>
  <cp:category/>
</cp:coreProperties>
</file>