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30.3.176\上下水道課_jkoufl1173\【下水道係】\＃下水道係ファイル交換フォルダ\【経営比較分析表】2019_392111_47_1718\下水道係\"/>
    </mc:Choice>
  </mc:AlternateContent>
  <workbookProtection workbookAlgorithmName="SHA-512" workbookHashValue="lWzbG807vrXM1fEh8cmJL7TxLWNUmkEpCPRVGF5s3YPFrvdlBalNQTICMe/Y5TEFgfE3GCUNxGQoS3veHrhp+w==" workbookSaltValue="EGJQuvleXFTd7sa9a891G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P10" i="4"/>
  <c r="I10" i="4"/>
  <c r="B10" i="4"/>
  <c r="BB8" i="4"/>
  <c r="AT8" i="4"/>
  <c r="AL8" i="4"/>
  <c r="P8" i="4"/>
  <c r="I8" i="4"/>
</calcChain>
</file>

<file path=xl/sharedStrings.xml><?xml version="1.0" encoding="utf-8"?>
<sst xmlns="http://schemas.openxmlformats.org/spreadsheetml/2006/main" count="236" uniqueCount="121">
  <si>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</si>
  <si>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</si>
  <si>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</si>
  <si>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</si>
  <si>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</si>
  <si>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</si>
  <si>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</si>
  <si>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</si>
  <si>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</si>
  <si>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</si>
  <si>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</si>
  <si>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</si>
  <si>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</si>
  <si>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</si>
  <si>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</si>
  <si>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</si>
  <si>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</si>
  <si>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</si>
  <si>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</si>
  <si>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</si>
  <si>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</si>
  <si>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</si>
  <si>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</si>
  <si>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</si>
  <si>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</si>
  <si>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</si>
  <si>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</si>
  <si>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</si>
  <si>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</si>
  <si>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</si>
  <si>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</si>
  <si>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</si>
  <si>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</si>
  <si>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</si>
  <si>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</si>
  <si>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</si>
  <si>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</si>
  <si>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</si>
  <si>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</si>
  <si>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</si>
  <si>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</si>
  <si>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</si>
  <si>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</si>
  <si>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</si>
  <si>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</si>
  <si>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</si>
  <si>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</si>
  <si>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</si>
  <si>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</si>
  <si>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</si>
  <si>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</si>
  <si>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</si>
  <si>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</si>
  <si>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</si>
  <si>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</si>
  <si>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</si>
  <si>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</si>
  <si>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</si>
  <si>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</si>
  <si>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</si>
  <si>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</si>
  <si>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</si>
  <si>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</si>
  <si>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</si>
  <si>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</si>
  <si>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</si>
  <si>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</si>
  <si>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</si>
  <si>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</si>
  <si>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</si>
  <si>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</si>
  <si>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</si>
  <si>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</si>
  <si>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</si>
  <si>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</si>
  <si>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</si>
  <si>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</si>
  <si>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</si>
  <si>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</si>
  <si>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</si>
  <si>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</si>
  <si>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</si>
  <si>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</si>
  <si>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</si>
  <si>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</si>
  <si>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</si>
  <si>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</si>
  <si>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</si>
  <si>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</si>
  <si>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</si>
  <si>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</si>
  <si>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</si>
  <si>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</si>
  <si>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</si>
  <si>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</si>
  <si>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</si>
  <si>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</si>
  <si>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</si>
  <si>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</si>
  <si>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香南市</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</si>
  <si>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</si>
  <si>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</si>
  <si>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</si>
  <si>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</si>
  <si>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</si>
  <si>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</si>
  <si>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</si>
  <si>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</si>
  <si>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</si>
  <si>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</si>
  <si>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</si>
  <si>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</si>
  <si>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</si>
  <si>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</si>
  <si>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</si>
  <si>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</si>
  <si>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</si>
  <si>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</si>
  <si>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処理場は、平成15年度に供用開始しており、機器の取り替えや更新が必要となっている。
　また、今後はストックマネジメント計画を策定し、地震津波対策計画に基づいた管路、施設の整備が必要となる。
　管路については、TVカメラ調査や人孔目視調査等を行っている。</t>
    <rPh sb="1" eb="4">
      <t>ショリジョウ</t>
    </rPh>
    <rPh sb="6" eb="8">
      <t>ヘイセイ</t>
    </rPh>
    <rPh sb="10" eb="11">
      <t>ネン</t>
    </rPh>
    <rPh sb="11" eb="12">
      <t>ド</t>
    </rPh>
    <rPh sb="13" eb="15">
      <t>キョウヨウ</t>
    </rPh>
    <rPh sb="15" eb="17">
      <t>カイシ</t>
    </rPh>
    <rPh sb="22" eb="24">
      <t>キキ</t>
    </rPh>
    <rPh sb="25" eb="26">
      <t>ト</t>
    </rPh>
    <rPh sb="27" eb="28">
      <t>カ</t>
    </rPh>
    <rPh sb="30" eb="32">
      <t>コウシン</t>
    </rPh>
    <rPh sb="33" eb="35">
      <t>ヒツヨウ</t>
    </rPh>
    <rPh sb="47" eb="49">
      <t>コンゴ</t>
    </rPh>
    <rPh sb="60" eb="62">
      <t>ケイカク</t>
    </rPh>
    <rPh sb="63" eb="65">
      <t>サクテイ</t>
    </rPh>
    <rPh sb="67" eb="69">
      <t>ジシン</t>
    </rPh>
    <rPh sb="69" eb="71">
      <t>ツナミ</t>
    </rPh>
    <rPh sb="71" eb="73">
      <t>タイサク</t>
    </rPh>
    <rPh sb="73" eb="75">
      <t>ケイカク</t>
    </rPh>
    <rPh sb="76" eb="77">
      <t>モト</t>
    </rPh>
    <rPh sb="80" eb="82">
      <t>カンロ</t>
    </rPh>
    <rPh sb="83" eb="85">
      <t>シセツ</t>
    </rPh>
    <rPh sb="86" eb="88">
      <t>セイビ</t>
    </rPh>
    <rPh sb="89" eb="91">
      <t>ヒツヨウ</t>
    </rPh>
    <rPh sb="97" eb="99">
      <t>カンロ</t>
    </rPh>
    <rPh sb="110" eb="112">
      <t>チョウサ</t>
    </rPh>
    <rPh sb="113" eb="115">
      <t>ジンコウ</t>
    </rPh>
    <rPh sb="115" eb="117">
      <t>モクシ</t>
    </rPh>
    <rPh sb="117" eb="119">
      <t>チョウサ</t>
    </rPh>
    <rPh sb="119" eb="120">
      <t>トウ</t>
    </rPh>
    <rPh sb="121" eb="122">
      <t>オコナ</t>
    </rPh>
    <phoneticPr fontId="4"/>
  </si>
  <si>
    <t>　下水道使用者は面整備により微増しており、それに伴い下水道使用料も増加をしているが、多くを一般会計からの繰入金に依存をしており、健全な経営に至っていない。
　さらなる下水道加入促進と、施設の維持管理等の経費削減が必要となっている。
　収益的収支比率139.3％は、令和2年度から企業会計への移行に伴い一般会計からの繰入金の増と打切り決算による総費用の減により、前年度と比較して増となっている。
　経費回収率75.7％は、令和2年度から企業会計への移行に伴う打切り決算による汚水処理費の減により、前年度と比較して増となっている。
　企業債残高対事業費率は、企業債を一般会計からの繰入金により負担としている。
　施設利用率は、平均値より低い数値となっているが、現在も面整備を進めている。</t>
    <rPh sb="1" eb="4">
      <t>ゲスイドウ</t>
    </rPh>
    <rPh sb="4" eb="7">
      <t>シヨウシャ</t>
    </rPh>
    <rPh sb="8" eb="9">
      <t>メン</t>
    </rPh>
    <rPh sb="9" eb="11">
      <t>セイビ</t>
    </rPh>
    <rPh sb="14" eb="16">
      <t>ビゾウ</t>
    </rPh>
    <rPh sb="24" eb="25">
      <t>トモナ</t>
    </rPh>
    <rPh sb="26" eb="29">
      <t>ゲスイドウ</t>
    </rPh>
    <rPh sb="29" eb="32">
      <t>シヨウリョウ</t>
    </rPh>
    <rPh sb="33" eb="35">
      <t>ゾウカ</t>
    </rPh>
    <rPh sb="42" eb="43">
      <t>オオ</t>
    </rPh>
    <rPh sb="45" eb="47">
      <t>イッパン</t>
    </rPh>
    <rPh sb="47" eb="49">
      <t>カイケイ</t>
    </rPh>
    <rPh sb="52" eb="55">
      <t>クリイレキン</t>
    </rPh>
    <rPh sb="56" eb="58">
      <t>イゾン</t>
    </rPh>
    <rPh sb="64" eb="66">
      <t>ケンゼン</t>
    </rPh>
    <rPh sb="67" eb="69">
      <t>ケイエイ</t>
    </rPh>
    <rPh sb="70" eb="71">
      <t>イタ</t>
    </rPh>
    <rPh sb="83" eb="86">
      <t>ゲスイドウ</t>
    </rPh>
    <rPh sb="86" eb="88">
      <t>カニュウ</t>
    </rPh>
    <rPh sb="88" eb="90">
      <t>ソクシン</t>
    </rPh>
    <rPh sb="92" eb="94">
      <t>シセツ</t>
    </rPh>
    <rPh sb="95" eb="97">
      <t>イジ</t>
    </rPh>
    <rPh sb="97" eb="99">
      <t>カンリ</t>
    </rPh>
    <rPh sb="99" eb="100">
      <t>トウ</t>
    </rPh>
    <rPh sb="101" eb="103">
      <t>ケイヒ</t>
    </rPh>
    <rPh sb="103" eb="105">
      <t>サクゲン</t>
    </rPh>
    <rPh sb="106" eb="108">
      <t>ヒツヨウ</t>
    </rPh>
    <rPh sb="117" eb="120">
      <t>シュウエキテキ</t>
    </rPh>
    <rPh sb="120" eb="122">
      <t>シュウシ</t>
    </rPh>
    <rPh sb="122" eb="124">
      <t>ヒリツ</t>
    </rPh>
    <rPh sb="132" eb="134">
      <t>レイワ</t>
    </rPh>
    <rPh sb="135" eb="137">
      <t>ネンド</t>
    </rPh>
    <rPh sb="139" eb="141">
      <t>キギョウ</t>
    </rPh>
    <rPh sb="145" eb="147">
      <t>イコウ</t>
    </rPh>
    <rPh sb="148" eb="149">
      <t>トモナ</t>
    </rPh>
    <rPh sb="150" eb="152">
      <t>イッパン</t>
    </rPh>
    <rPh sb="152" eb="154">
      <t>カイケイ</t>
    </rPh>
    <rPh sb="157" eb="160">
      <t>クリイレキン</t>
    </rPh>
    <rPh sb="161" eb="162">
      <t>ゾウ</t>
    </rPh>
    <rPh sb="163" eb="165">
      <t>ウチキ</t>
    </rPh>
    <rPh sb="166" eb="168">
      <t>ケッサン</t>
    </rPh>
    <rPh sb="171" eb="174">
      <t>ソウヒヨウ</t>
    </rPh>
    <rPh sb="175" eb="176">
      <t>ゲン</t>
    </rPh>
    <rPh sb="180" eb="183">
      <t>ゼンネンド</t>
    </rPh>
    <rPh sb="184" eb="186">
      <t>ヒカク</t>
    </rPh>
    <rPh sb="188" eb="189">
      <t>ゾウ</t>
    </rPh>
    <rPh sb="198" eb="200">
      <t>ケイヒ</t>
    </rPh>
    <rPh sb="200" eb="203">
      <t>カイシュウリツ</t>
    </rPh>
    <rPh sb="236" eb="238">
      <t>オスイ</t>
    </rPh>
    <rPh sb="238" eb="241">
      <t>ショリヒ</t>
    </rPh>
    <rPh sb="265" eb="268">
      <t>キギョウサイ</t>
    </rPh>
    <rPh sb="268" eb="270">
      <t>ザンダカ</t>
    </rPh>
    <rPh sb="270" eb="271">
      <t>タイ</t>
    </rPh>
    <rPh sb="271" eb="274">
      <t>ジギョウヒ</t>
    </rPh>
    <rPh sb="274" eb="275">
      <t>リツ</t>
    </rPh>
    <rPh sb="277" eb="280">
      <t>キギョウサイ</t>
    </rPh>
    <rPh sb="281" eb="283">
      <t>イッパン</t>
    </rPh>
    <rPh sb="283" eb="285">
      <t>カイケイ</t>
    </rPh>
    <rPh sb="288" eb="291">
      <t>クリイレキン</t>
    </rPh>
    <rPh sb="294" eb="296">
      <t>フタン</t>
    </rPh>
    <rPh sb="304" eb="306">
      <t>シセツ</t>
    </rPh>
    <rPh sb="306" eb="309">
      <t>リヨウリツ</t>
    </rPh>
    <rPh sb="311" eb="314">
      <t>ヘイキンチ</t>
    </rPh>
    <rPh sb="316" eb="317">
      <t>ヒク</t>
    </rPh>
    <rPh sb="318" eb="320">
      <t>スウチ</t>
    </rPh>
    <rPh sb="328" eb="330">
      <t>ゲンザイ</t>
    </rPh>
    <rPh sb="331" eb="332">
      <t>メン</t>
    </rPh>
    <rPh sb="332" eb="334">
      <t>セイビ</t>
    </rPh>
    <rPh sb="335" eb="336">
      <t>スス</t>
    </rPh>
    <phoneticPr fontId="4"/>
  </si>
  <si>
    <t>　現状は、一般会計からの繰入に頼っており健全な経営とは言えず、下水道全体計画に沿って、処理場（公共下水道、農集排、漁集排）の統合を推進し、維持管理経費の削減を図っていく。
　また、令和2年度には企業会計に移行し、下水道使用料の見直しも視野に入れた改革が必要である。</t>
    <rPh sb="1" eb="3">
      <t>ゲンジョウ</t>
    </rPh>
    <rPh sb="5" eb="7">
      <t>イッパン</t>
    </rPh>
    <rPh sb="7" eb="9">
      <t>カイケイ</t>
    </rPh>
    <rPh sb="12" eb="14">
      <t>クリイレ</t>
    </rPh>
    <rPh sb="15" eb="16">
      <t>タヨ</t>
    </rPh>
    <rPh sb="20" eb="22">
      <t>ケンゼン</t>
    </rPh>
    <rPh sb="23" eb="25">
      <t>ケイエイ</t>
    </rPh>
    <rPh sb="27" eb="28">
      <t>イ</t>
    </rPh>
    <rPh sb="31" eb="34">
      <t>ゲスイドウ</t>
    </rPh>
    <rPh sb="34" eb="36">
      <t>ゼンタイ</t>
    </rPh>
    <rPh sb="36" eb="38">
      <t>ケイカク</t>
    </rPh>
    <rPh sb="39" eb="40">
      <t>ソ</t>
    </rPh>
    <rPh sb="43" eb="46">
      <t>ショリジョウ</t>
    </rPh>
    <rPh sb="47" eb="49">
      <t>コウキョウ</t>
    </rPh>
    <rPh sb="49" eb="52">
      <t>ゲスイドウ</t>
    </rPh>
    <rPh sb="53" eb="56">
      <t>ノウシュウハイ</t>
    </rPh>
    <rPh sb="57" eb="59">
      <t>ギョシュウ</t>
    </rPh>
    <rPh sb="59" eb="60">
      <t>ハイ</t>
    </rPh>
    <rPh sb="62" eb="64">
      <t>トウゴウ</t>
    </rPh>
    <rPh sb="65" eb="67">
      <t>スイシン</t>
    </rPh>
    <rPh sb="69" eb="71">
      <t>イジ</t>
    </rPh>
    <rPh sb="71" eb="73">
      <t>カンリ</t>
    </rPh>
    <rPh sb="73" eb="75">
      <t>ケイヒ</t>
    </rPh>
    <rPh sb="76" eb="78">
      <t>サクゲン</t>
    </rPh>
    <rPh sb="79" eb="80">
      <t>ハカ</t>
    </rPh>
    <rPh sb="90" eb="92">
      <t>レイワ</t>
    </rPh>
    <rPh sb="93" eb="95">
      <t>ネンド</t>
    </rPh>
    <rPh sb="97" eb="99">
      <t>キギョウ</t>
    </rPh>
    <rPh sb="99" eb="101">
      <t>カイケイ</t>
    </rPh>
    <rPh sb="102" eb="104">
      <t>イコウ</t>
    </rPh>
    <rPh sb="106" eb="109">
      <t>ゲスイドウ</t>
    </rPh>
    <rPh sb="109" eb="112">
      <t>シヨウリョウ</t>
    </rPh>
    <rPh sb="113" eb="115">
      <t>ミナオ</t>
    </rPh>
    <rPh sb="117" eb="119">
      <t>シヤ</t>
    </rPh>
    <rPh sb="120" eb="121">
      <t>イ</t>
    </rPh>
    <rPh sb="123" eb="125">
      <t>カイカク</t>
    </rPh>
    <rPh sb="126" eb="12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</si>
</sst>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EB5-4A6D-BE4E-D90BA6F397E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0.21</c:v>
                </c:pt>
                <c:pt idx="2">
                  <c:v>0.16</c:v>
                </c:pt>
                <c:pt idx="3">
                  <c:v>0.13</c:v>
                </c:pt>
                <c:pt idx="4">
                  <c:v>0.15</c:v>
                </c:pt>
              </c:numCache>
            </c:numRef>
          </c:val>
          <c:smooth val="0"/>
          <c:extLst>
            <c:ext xmlns:c16="http://schemas.microsoft.com/office/drawing/2014/chart" uri="{C3380CC4-5D6E-409C-BE32-E72D297353CC}">
              <c16:uniqueId val="{00000001-2EB5-4A6D-BE4E-D90BA6F397E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39.4</c:v>
                </c:pt>
                <c:pt idx="1">
                  <c:v>38.799999999999997</c:v>
                </c:pt>
                <c:pt idx="2">
                  <c:v>38.17</c:v>
                </c:pt>
                <c:pt idx="3">
                  <c:v>42.4</c:v>
                </c:pt>
                <c:pt idx="4">
                  <c:v>28.84</c:v>
                </c:pt>
              </c:numCache>
            </c:numRef>
          </c:val>
          <c:extLst>
            <c:ext xmlns:c16="http://schemas.microsoft.com/office/drawing/2014/chart" uri="{C3380CC4-5D6E-409C-BE32-E72D297353CC}">
              <c16:uniqueId val="{00000000-D76B-4B69-AEC4-A32640BB907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44.89</c:v>
                </c:pt>
                <c:pt idx="1">
                  <c:v>40.75</c:v>
                </c:pt>
                <c:pt idx="2">
                  <c:v>53.5</c:v>
                </c:pt>
                <c:pt idx="3">
                  <c:v>52.58</c:v>
                </c:pt>
                <c:pt idx="4">
                  <c:v>50.94</c:v>
                </c:pt>
              </c:numCache>
            </c:numRef>
          </c:val>
          <c:smooth val="0"/>
          <c:extLst>
            <c:ext xmlns:c16="http://schemas.microsoft.com/office/drawing/2014/chart" uri="{C3380CC4-5D6E-409C-BE32-E72D297353CC}">
              <c16:uniqueId val="{00000001-D76B-4B69-AEC4-A32640BB907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68.31</c:v>
                </c:pt>
                <c:pt idx="1">
                  <c:v>67.849999999999994</c:v>
                </c:pt>
                <c:pt idx="2">
                  <c:v>68.900000000000006</c:v>
                </c:pt>
                <c:pt idx="3">
                  <c:v>71.010000000000005</c:v>
                </c:pt>
                <c:pt idx="4">
                  <c:v>71.319999999999993</c:v>
                </c:pt>
              </c:numCache>
            </c:numRef>
          </c:val>
          <c:extLst>
            <c:ext xmlns:c16="http://schemas.microsoft.com/office/drawing/2014/chart" uri="{C3380CC4-5D6E-409C-BE32-E72D297353CC}">
              <c16:uniqueId val="{00000000-7262-4E2C-BC20-BE54F815669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64.89</c:v>
                </c:pt>
                <c:pt idx="1">
                  <c:v>64.97</c:v>
                </c:pt>
                <c:pt idx="2">
                  <c:v>83.51</c:v>
                </c:pt>
                <c:pt idx="3">
                  <c:v>83.02</c:v>
                </c:pt>
                <c:pt idx="4">
                  <c:v>82.55</c:v>
                </c:pt>
              </c:numCache>
            </c:numRef>
          </c:val>
          <c:smooth val="0"/>
          <c:extLst>
            <c:ext xmlns:c16="http://schemas.microsoft.com/office/drawing/2014/chart" uri="{C3380CC4-5D6E-409C-BE32-E72D297353CC}">
              <c16:uniqueId val="{00000001-7262-4E2C-BC20-BE54F815669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127.67</c:v>
                </c:pt>
                <c:pt idx="1">
                  <c:v>106.25</c:v>
                </c:pt>
                <c:pt idx="2">
                  <c:v>101.32</c:v>
                </c:pt>
                <c:pt idx="3">
                  <c:v>100.74</c:v>
                </c:pt>
                <c:pt idx="4">
                  <c:v>139.72999999999999</c:v>
                </c:pt>
              </c:numCache>
            </c:numRef>
          </c:val>
          <c:extLst>
            <c:ext xmlns:c16="http://schemas.microsoft.com/office/drawing/2014/chart" uri="{C3380CC4-5D6E-409C-BE32-E72D297353CC}">
              <c16:uniqueId val="{00000000-949C-4948-A44A-4C070F9AAB5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9C-4948-A44A-4C070F9AAB5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7E4-48EC-86E2-8438AF1EB7F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7E4-48EC-86E2-8438AF1EB7F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27B-4073-9448-70125F7C0EB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27B-4073-9448-70125F7C0EB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754-48D3-8965-725F44A43B2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54-48D3-8965-725F44A43B2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34A-421D-86FE-F28FFDC8882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4A-421D-86FE-F28FFDC8882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quot;-&quot;">
                  <c:v>198.18</c:v>
                </c:pt>
                <c:pt idx="1">
                  <c:v>0</c:v>
                </c:pt>
                <c:pt idx="2">
                  <c:v>0</c:v>
                </c:pt>
                <c:pt idx="3">
                  <c:v>0</c:v>
                </c:pt>
                <c:pt idx="4">
                  <c:v>0</c:v>
                </c:pt>
              </c:numCache>
            </c:numRef>
          </c:val>
          <c:extLst>
            <c:ext xmlns:c16="http://schemas.microsoft.com/office/drawing/2014/chart" uri="{C3380CC4-5D6E-409C-BE32-E72D297353CC}">
              <c16:uniqueId val="{00000000-5338-479F-89FC-B801C31A43B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1240.1600000000001</c:v>
                </c:pt>
                <c:pt idx="1">
                  <c:v>1193.49</c:v>
                </c:pt>
                <c:pt idx="2">
                  <c:v>966.33</c:v>
                </c:pt>
                <c:pt idx="3">
                  <c:v>958.81</c:v>
                </c:pt>
                <c:pt idx="4">
                  <c:v>1001.3</c:v>
                </c:pt>
              </c:numCache>
            </c:numRef>
          </c:val>
          <c:smooth val="0"/>
          <c:extLst>
            <c:ext xmlns:c16="http://schemas.microsoft.com/office/drawing/2014/chart" uri="{C3380CC4-5D6E-409C-BE32-E72D297353CC}">
              <c16:uniqueId val="{00000001-5338-479F-89FC-B801C31A43B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68.84</c:v>
                </c:pt>
                <c:pt idx="1">
                  <c:v>67.16</c:v>
                </c:pt>
                <c:pt idx="2">
                  <c:v>65.64</c:v>
                </c:pt>
                <c:pt idx="3">
                  <c:v>56.8</c:v>
                </c:pt>
                <c:pt idx="4">
                  <c:v>75.72</c:v>
                </c:pt>
              </c:numCache>
            </c:numRef>
          </c:val>
          <c:extLst>
            <c:ext xmlns:c16="http://schemas.microsoft.com/office/drawing/2014/chart" uri="{C3380CC4-5D6E-409C-BE32-E72D297353CC}">
              <c16:uniqueId val="{00000000-719D-411E-8E46-BAF0EF84316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60.17</c:v>
                </c:pt>
                <c:pt idx="1">
                  <c:v>65.569999999999993</c:v>
                </c:pt>
                <c:pt idx="2">
                  <c:v>81.739999999999995</c:v>
                </c:pt>
                <c:pt idx="3">
                  <c:v>82.88</c:v>
                </c:pt>
                <c:pt idx="4">
                  <c:v>81.88</c:v>
                </c:pt>
              </c:numCache>
            </c:numRef>
          </c:val>
          <c:smooth val="0"/>
          <c:extLst>
            <c:ext xmlns:c16="http://schemas.microsoft.com/office/drawing/2014/chart" uri="{C3380CC4-5D6E-409C-BE32-E72D297353CC}">
              <c16:uniqueId val="{00000001-719D-411E-8E46-BAF0EF84316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191.36</c:v>
                </c:pt>
                <c:pt idx="1">
                  <c:v>195.15</c:v>
                </c:pt>
                <c:pt idx="2">
                  <c:v>199.05</c:v>
                </c:pt>
                <c:pt idx="3">
                  <c:v>230.99</c:v>
                </c:pt>
                <c:pt idx="4">
                  <c:v>173.52</c:v>
                </c:pt>
              </c:numCache>
            </c:numRef>
          </c:val>
          <c:extLst>
            <c:ext xmlns:c16="http://schemas.microsoft.com/office/drawing/2014/chart" uri="{C3380CC4-5D6E-409C-BE32-E72D297353CC}">
              <c16:uniqueId val="{00000000-5578-4AA0-89E1-76EB12E196E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281.52999999999997</c:v>
                </c:pt>
                <c:pt idx="1">
                  <c:v>263.04000000000002</c:v>
                </c:pt>
                <c:pt idx="2">
                  <c:v>194.31</c:v>
                </c:pt>
                <c:pt idx="3">
                  <c:v>190.99</c:v>
                </c:pt>
                <c:pt idx="4">
                  <c:v>187.55</c:v>
                </c:pt>
              </c:numCache>
            </c:numRef>
          </c:val>
          <c:smooth val="0"/>
          <c:extLst>
            <c:ext xmlns:c16="http://schemas.microsoft.com/office/drawing/2014/chart" uri="{C3380CC4-5D6E-409C-BE32-E72D297353CC}">
              <c16:uniqueId val="{00000001-5578-4AA0-89E1-76EB12E196E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46"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高知県　香南市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tr">
        <f>データ!$M$6</f>
        <v>非設置</v>
      </c>
      <c r="AE8" s="50"/>
      <c r="AF8" s="50"/>
      <c r="AG8" s="50"/>
      <c r="AH8" s="50"/>
      <c r="AI8" s="50"/>
      <c r="AJ8" s="50"/>
      <c r="AK8" s="3"/>
      <c r="AL8" s="51">
        <f>データ!S6</f>
        <v>33340</v>
      </c>
      <c r="AM8" s="51"/>
      <c r="AN8" s="51"/>
      <c r="AO8" s="51"/>
      <c r="AP8" s="51"/>
      <c r="AQ8" s="51"/>
      <c r="AR8" s="51"/>
      <c r="AS8" s="51"/>
      <c r="AT8" s="46">
        <f>データ!T6</f>
        <v>126.46</v>
      </c>
      <c r="AU8" s="46"/>
      <c r="AV8" s="46"/>
      <c r="AW8" s="46"/>
      <c r="AX8" s="46"/>
      <c r="AY8" s="46"/>
      <c r="AZ8" s="46"/>
      <c r="BA8" s="46"/>
      <c r="BB8" s="46">
        <f>データ!U6</f>
        <v>263.64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15.72</v>
      </c>
      <c r="Q10" s="46"/>
      <c r="R10" s="46"/>
      <c r="S10" s="46"/>
      <c r="T10" s="46"/>
      <c r="U10" s="46"/>
      <c r="V10" s="46"/>
      <c r="W10" s="46">
        <f>データ!Q6</f>
        <v>78.77</v>
      </c>
      <c r="X10" s="46"/>
      <c r="Y10" s="46"/>
      <c r="Z10" s="46"/>
      <c r="AA10" s="46"/>
      <c r="AB10" s="46"/>
      <c r="AC10" s="46"/>
      <c r="AD10" s="51">
        <f>データ!R6</f>
        <v>2376</v>
      </c>
      <c r="AE10" s="51"/>
      <c r="AF10" s="51"/>
      <c r="AG10" s="51"/>
      <c r="AH10" s="51"/>
      <c r="AI10" s="51"/>
      <c r="AJ10" s="51"/>
      <c r="AK10" s="2"/>
      <c r="AL10" s="51">
        <f>データ!V6</f>
        <v>5223</v>
      </c>
      <c r="AM10" s="51"/>
      <c r="AN10" s="51"/>
      <c r="AO10" s="51"/>
      <c r="AP10" s="51"/>
      <c r="AQ10" s="51"/>
      <c r="AR10" s="51"/>
      <c r="AS10" s="51"/>
      <c r="AT10" s="46">
        <f>データ!W6</f>
        <v>1.24</v>
      </c>
      <c r="AU10" s="46"/>
      <c r="AV10" s="46"/>
      <c r="AW10" s="46"/>
      <c r="AX10" s="46"/>
      <c r="AY10" s="46"/>
      <c r="AZ10" s="46"/>
      <c r="BA10" s="46"/>
      <c r="BB10" s="46">
        <f>データ!X6</f>
        <v>4212.1000000000004</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119</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120</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【682.51】</v>
      </c>
      <c r="I86" s="26" t="str">
        <f>データ!CA6</f>
        <v>【100.34】</v>
      </c>
      <c r="J86" s="26" t="str">
        <f>データ!CL6</f>
        <v>【136.15】</v>
      </c>
      <c r="K86" s="26" t="str">
        <f>データ!CW6</f>
        <v>【59.64】</v>
      </c>
      <c r="L86" s="26" t="str">
        <f>データ!DH6</f>
        <v>【95.35】</v>
      </c>
      <c r="M86" s="26" t="s">
        <v>45</v>
      </c>
      <c r="N86" s="26" t="s">
        <v>43</v>
      </c>
      <c r="O86" s="26" t="str">
        <f>データ!EO6</f>
        <v>【0.22】</v>
      </c>
    </row>
  </sheetData>
  <sheetProtection algorithmName="SHA-512" hashValue="0hUJQ2lM6ybuBQoCHwicKB5ajSMKEC1D+rYABpge3FBLT7BAvuJ+Y1rOU7EfMXhbyF0A81Bt0n7oUjBMr4xCNQ==" saltValue="m12EuMSwRseLB/zKF9PQK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2019</v>
      </c>
      <c r="C6" s="33">
        <f t="shared" ref="C6:X6" si="3">C7</f>
        <v>392111</v>
      </c>
      <c r="D6" s="33">
        <f t="shared" si="3"/>
        <v>47</v>
      </c>
      <c r="E6" s="33">
        <f t="shared" si="3"/>
        <v>17</v>
      </c>
      <c r="F6" s="33">
        <f t="shared" si="3"/>
        <v>1</v>
      </c>
      <c r="G6" s="33">
        <f t="shared" si="3"/>
        <v>0</v>
      </c>
      <c r="H6" s="33" t="str">
        <f t="shared" si="3"/>
        <v>高知県　香南市</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15.72</v>
      </c>
      <c r="Q6" s="34">
        <f t="shared" si="3"/>
        <v>78.77</v>
      </c>
      <c r="R6" s="34">
        <f t="shared" si="3"/>
        <v>2376</v>
      </c>
      <c r="S6" s="34">
        <f t="shared" si="3"/>
        <v>33340</v>
      </c>
      <c r="T6" s="34">
        <f t="shared" si="3"/>
        <v>126.46</v>
      </c>
      <c r="U6" s="34">
        <f t="shared" si="3"/>
        <v>263.64</v>
      </c>
      <c r="V6" s="34">
        <f t="shared" si="3"/>
        <v>5223</v>
      </c>
      <c r="W6" s="34">
        <f t="shared" si="3"/>
        <v>1.24</v>
      </c>
      <c r="X6" s="34">
        <f t="shared" si="3"/>
        <v>4212.1000000000004</v>
      </c>
      <c r="Y6" s="35">
        <f>IF(Y7="",NA(),Y7)</f>
        <v>127.67</v>
      </c>
      <c r="Z6" s="35">
        <f t="shared" ref="Z6:AH6" si="4">IF(Z7="",NA(),Z7)</f>
        <v>106.25</v>
      </c>
      <c r="AA6" s="35">
        <f t="shared" si="4"/>
        <v>101.32</v>
      </c>
      <c r="AB6" s="35">
        <f t="shared" si="4"/>
        <v>100.74</v>
      </c>
      <c r="AC6" s="35">
        <f t="shared" si="4"/>
        <v>139.72999999999999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198.18</v>
      </c>
      <c r="BG6" s="34">
        <f t="shared" ref="BG6:BO6" si="7">IF(BG7="",NA(),BG7)</f>
        <v>0</v>
      </c>
      <c r="BH6" s="34">
        <f t="shared" si="7"/>
        <v>0</v>
      </c>
      <c r="BI6" s="34">
        <f t="shared" si="7"/>
        <v>0</v>
      </c>
      <c r="BJ6" s="34">
        <f t="shared" si="7"/>
        <v>0</v>
      </c>
      <c r="BK6" s="35">
        <f t="shared" si="7"/>
        <v>1240.1600000000001</v>
      </c>
      <c r="BL6" s="35">
        <f t="shared" si="7"/>
        <v>1193.49</v>
      </c>
      <c r="BM6" s="35">
        <f t="shared" si="7"/>
        <v>966.33</v>
      </c>
      <c r="BN6" s="35">
        <f t="shared" si="7"/>
        <v>958.81</v>
      </c>
      <c r="BO6" s="35">
        <f t="shared" si="7"/>
        <v>1001.3</v>
      </c>
      <c r="BP6" s="34" t="str">
        <f>IF(BP7="","",IF(BP7="-","【-】","【"&amp;SUBSTITUTE(TEXT(BP7,"#,##0.00"),"-","△")&amp;"】"))</f>
        <v>【682.51】</v>
      </c>
      <c r="BQ6" s="35">
        <f>IF(BQ7="",NA(),BQ7)</f>
        <v>68.84</v>
      </c>
      <c r="BR6" s="35">
        <f t="shared" ref="BR6:BZ6" si="8">IF(BR7="",NA(),BR7)</f>
        <v>67.16</v>
      </c>
      <c r="BS6" s="35">
        <f t="shared" si="8"/>
        <v>65.64</v>
      </c>
      <c r="BT6" s="35">
        <f t="shared" si="8"/>
        <v>56.8</v>
      </c>
      <c r="BU6" s="35">
        <f t="shared" si="8"/>
        <v>75.72</v>
      </c>
      <c r="BV6" s="35">
        <f t="shared" si="8"/>
        <v>60.17</v>
      </c>
      <c r="BW6" s="35">
        <f t="shared" si="8"/>
        <v>65.569999999999993</v>
      </c>
      <c r="BX6" s="35">
        <f t="shared" si="8"/>
        <v>81.739999999999995</v>
      </c>
      <c r="BY6" s="35">
        <f t="shared" si="8"/>
        <v>82.88</v>
      </c>
      <c r="BZ6" s="35">
        <f t="shared" si="8"/>
        <v>81.88</v>
      </c>
      <c r="CA6" s="34" t="str">
        <f>IF(CA7="","",IF(CA7="-","【-】","【"&amp;SUBSTITUTE(TEXT(CA7,"#,##0.00"),"-","△")&amp;"】"))</f>
        <v>【100.34】</v>
      </c>
      <c r="CB6" s="35">
        <f>IF(CB7="",NA(),CB7)</f>
        <v>191.36</v>
      </c>
      <c r="CC6" s="35">
        <f t="shared" ref="CC6:CK6" si="9">IF(CC7="",NA(),CC7)</f>
        <v>195.15</v>
      </c>
      <c r="CD6" s="35">
        <f t="shared" si="9"/>
        <v>199.05</v>
      </c>
      <c r="CE6" s="35">
        <f t="shared" si="9"/>
        <v>230.99</v>
      </c>
      <c r="CF6" s="35">
        <f t="shared" si="9"/>
        <v>173.52</v>
      </c>
      <c r="CG6" s="35">
        <f t="shared" si="9"/>
        <v>281.52999999999997</v>
      </c>
      <c r="CH6" s="35">
        <f t="shared" si="9"/>
        <v>263.04000000000002</v>
      </c>
      <c r="CI6" s="35">
        <f t="shared" si="9"/>
        <v>194.31</v>
      </c>
      <c r="CJ6" s="35">
        <f t="shared" si="9"/>
        <v>190.99</v>
      </c>
      <c r="CK6" s="35">
        <f t="shared" si="9"/>
        <v>187.55</v>
      </c>
      <c r="CL6" s="34" t="str">
        <f>IF(CL7="","",IF(CL7="-","【-】","【"&amp;SUBSTITUTE(TEXT(CL7,"#,##0.00"),"-","△")&amp;"】"))</f>
        <v>【136.15】</v>
      </c>
      <c r="CM6" s="35">
        <f>IF(CM7="",NA(),CM7)</f>
        <v>39.4</v>
      </c>
      <c r="CN6" s="35">
        <f t="shared" ref="CN6:CV6" si="10">IF(CN7="",NA(),CN7)</f>
        <v>38.799999999999997</v>
      </c>
      <c r="CO6" s="35">
        <f t="shared" si="10"/>
        <v>38.17</v>
      </c>
      <c r="CP6" s="35">
        <f t="shared" si="10"/>
        <v>42.4</v>
      </c>
      <c r="CQ6" s="35">
        <f t="shared" si="10"/>
        <v>28.84</v>
      </c>
      <c r="CR6" s="35">
        <f t="shared" si="10"/>
        <v>44.89</v>
      </c>
      <c r="CS6" s="35">
        <f t="shared" si="10"/>
        <v>40.75</v>
      </c>
      <c r="CT6" s="35">
        <f t="shared" si="10"/>
        <v>53.5</v>
      </c>
      <c r="CU6" s="35">
        <f t="shared" si="10"/>
        <v>52.58</v>
      </c>
      <c r="CV6" s="35">
        <f t="shared" si="10"/>
        <v>50.94</v>
      </c>
      <c r="CW6" s="34" t="str">
        <f>IF(CW7="","",IF(CW7="-","【-】","【"&amp;SUBSTITUTE(TEXT(CW7,"#,##0.00"),"-","△")&amp;"】"))</f>
        <v>【59.64】</v>
      </c>
      <c r="CX6" s="35">
        <f>IF(CX7="",NA(),CX7)</f>
        <v>68.31</v>
      </c>
      <c r="CY6" s="35">
        <f t="shared" ref="CY6:DG6" si="11">IF(CY7="",NA(),CY7)</f>
        <v>67.849999999999994</v>
      </c>
      <c r="CZ6" s="35">
        <f t="shared" si="11"/>
        <v>68.900000000000006</v>
      </c>
      <c r="DA6" s="35">
        <f t="shared" si="11"/>
        <v>71.010000000000005</v>
      </c>
      <c r="DB6" s="35">
        <f t="shared" si="11"/>
        <v>71.319999999999993</v>
      </c>
      <c r="DC6" s="35">
        <f t="shared" si="11"/>
        <v>64.89</v>
      </c>
      <c r="DD6" s="35">
        <f t="shared" si="11"/>
        <v>64.97</v>
      </c>
      <c r="DE6" s="35">
        <f t="shared" si="11"/>
        <v>83.51</v>
      </c>
      <c r="DF6" s="35">
        <f t="shared" si="11"/>
        <v>83.02</v>
      </c>
      <c r="DG6" s="35">
        <f t="shared" si="11"/>
        <v>82.55</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0.33</v>
      </c>
      <c r="EK6" s="35">
        <f t="shared" si="14"/>
        <v>0.21</v>
      </c>
      <c r="EL6" s="35">
        <f t="shared" si="14"/>
        <v>0.16</v>
      </c>
      <c r="EM6" s="35">
        <f t="shared" si="14"/>
        <v>0.13</v>
      </c>
      <c r="EN6" s="35">
        <f t="shared" si="14"/>
        <v>0.15</v>
      </c>
      <c r="EO6" s="34" t="str">
        <f>IF(EO7="","",IF(EO7="-","【-】","【"&amp;SUBSTITUTE(TEXT(EO7,"#,##0.00"),"-","△")&amp;"】"))</f>
        <v>【0.22】</v>
      </c>
    </row>
    <row r="7" spans="1:145" s="36" customFormat="1" x14ac:dyDescent="0.15">
      <c r="A7" s="28"/>
      <c r="B7" s="37">
        <v>2019</v>
      </c>
      <c r="C7" s="37">
        <v>392111</v>
      </c>
      <c r="D7" s="37">
        <v>47</v>
      </c>
      <c r="E7" s="37">
        <v>17</v>
      </c>
      <c r="F7" s="37">
        <v>1</v>
      </c>
      <c r="G7" s="37">
        <v>0</v>
      </c>
      <c r="H7" s="37" t="s">
        <v>99</v>
      </c>
      <c r="I7" s="37" t="s">
        <v>100</v>
      </c>
      <c r="J7" s="37" t="s">
        <v>101</v>
      </c>
      <c r="K7" s="37" t="s">
        <v>102</v>
      </c>
      <c r="L7" s="37" t="s">
        <v>103</v>
      </c>
      <c r="M7" s="37" t="s">
        <v>104</v>
      </c>
      <c r="N7" s="38" t="s">
        <v>105</v>
      </c>
      <c r="O7" s="38" t="s">
        <v>106</v>
      </c>
      <c r="P7" s="38">
        <v>15.72</v>
      </c>
      <c r="Q7" s="38">
        <v>78.77</v>
      </c>
      <c r="R7" s="38">
        <v>2376</v>
      </c>
      <c r="S7" s="38">
        <v>33340</v>
      </c>
      <c r="T7" s="38">
        <v>126.46</v>
      </c>
      <c r="U7" s="38">
        <v>263.64</v>
      </c>
      <c r="V7" s="38">
        <v>5223</v>
      </c>
      <c r="W7" s="38">
        <v>1.24</v>
      </c>
      <c r="X7" s="38">
        <v>4212.1000000000004</v>
      </c>
      <c r="Y7" s="38">
        <v>127.67</v>
      </c>
      <c r="Z7" s="38">
        <v>106.25</v>
      </c>
      <c r="AA7" s="38">
        <v>101.32</v>
      </c>
      <c r="AB7" s="38">
        <v>100.74</v>
      </c>
      <c r="AC7" s="38">
        <v>139.72999999999999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198.18</v>
      </c>
      <c r="BG7" s="38">
        <v>0</v>
      </c>
      <c r="BH7" s="38">
        <v>0</v>
      </c>
      <c r="BI7" s="38">
        <v>0</v>
      </c>
      <c r="BJ7" s="38">
        <v>0</v>
      </c>
      <c r="BK7" s="38">
        <v>1240.1600000000001</v>
      </c>
      <c r="BL7" s="38">
        <v>1193.49</v>
      </c>
      <c r="BM7" s="38">
        <v>966.33</v>
      </c>
      <c r="BN7" s="38">
        <v>958.81</v>
      </c>
      <c r="BO7" s="38">
        <v>1001.3</v>
      </c>
      <c r="BP7" s="38">
        <v>682.51</v>
      </c>
      <c r="BQ7" s="38">
        <v>68.84</v>
      </c>
      <c r="BR7" s="38">
        <v>67.16</v>
      </c>
      <c r="BS7" s="38">
        <v>65.64</v>
      </c>
      <c r="BT7" s="38">
        <v>56.8</v>
      </c>
      <c r="BU7" s="38">
        <v>75.72</v>
      </c>
      <c r="BV7" s="38">
        <v>60.17</v>
      </c>
      <c r="BW7" s="38">
        <v>65.569999999999993</v>
      </c>
      <c r="BX7" s="38">
        <v>81.739999999999995</v>
      </c>
      <c r="BY7" s="38">
        <v>82.88</v>
      </c>
      <c r="BZ7" s="38">
        <v>81.88</v>
      </c>
      <c r="CA7" s="38">
        <v>100.34</v>
      </c>
      <c r="CB7" s="38">
        <v>191.36</v>
      </c>
      <c r="CC7" s="38">
        <v>195.15</v>
      </c>
      <c r="CD7" s="38">
        <v>199.05</v>
      </c>
      <c r="CE7" s="38">
        <v>230.99</v>
      </c>
      <c r="CF7" s="38">
        <v>173.52</v>
      </c>
      <c r="CG7" s="38">
        <v>281.52999999999997</v>
      </c>
      <c r="CH7" s="38">
        <v>263.04000000000002</v>
      </c>
      <c r="CI7" s="38">
        <v>194.31</v>
      </c>
      <c r="CJ7" s="38">
        <v>190.99</v>
      </c>
      <c r="CK7" s="38">
        <v>187.55</v>
      </c>
      <c r="CL7" s="38">
        <v>136.15</v>
      </c>
      <c r="CM7" s="38">
        <v>39.4</v>
      </c>
      <c r="CN7" s="38">
        <v>38.799999999999997</v>
      </c>
      <c r="CO7" s="38">
        <v>38.17</v>
      </c>
      <c r="CP7" s="38">
        <v>42.4</v>
      </c>
      <c r="CQ7" s="38">
        <v>28.84</v>
      </c>
      <c r="CR7" s="38">
        <v>44.89</v>
      </c>
      <c r="CS7" s="38">
        <v>40.75</v>
      </c>
      <c r="CT7" s="38">
        <v>53.5</v>
      </c>
      <c r="CU7" s="38">
        <v>52.58</v>
      </c>
      <c r="CV7" s="38">
        <v>50.94</v>
      </c>
      <c r="CW7" s="38">
        <v>59.64</v>
      </c>
      <c r="CX7" s="38">
        <v>68.31</v>
      </c>
      <c r="CY7" s="38">
        <v>67.849999999999994</v>
      </c>
      <c r="CZ7" s="38">
        <v>68.900000000000006</v>
      </c>
      <c r="DA7" s="38">
        <v>71.010000000000005</v>
      </c>
      <c r="DB7" s="38">
        <v>71.319999999999993</v>
      </c>
      <c r="DC7" s="38">
        <v>64.89</v>
      </c>
      <c r="DD7" s="38">
        <v>64.97</v>
      </c>
      <c r="DE7" s="38">
        <v>83.51</v>
      </c>
      <c r="DF7" s="38">
        <v>83.02</v>
      </c>
      <c r="DG7" s="38">
        <v>82.55</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0.33</v>
      </c>
      <c r="EK7" s="38">
        <v>0.21</v>
      </c>
      <c r="EL7" s="38">
        <v>0.16</v>
      </c>
      <c r="EM7" s="38">
        <v>0.13</v>
      </c>
      <c r="EN7" s="38">
        <v>0.15</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112</v>
      </c>
    </row>
    <row r="12" spans="1:145" x14ac:dyDescent="0.15">
      <c r="B12">
        <v>1</v>
      </c>
      <c r="C12">
        <v>1</v>
      </c>
      <c r="D12">
        <v>1</v>
      </c>
      <c r="E12">
        <v>1</v>
      </c>
      <c r="F12">
        <v>1</v>
      </c>
      <c r="G12" t="s">
        <v>113</v>
      </c>
    </row>
    <row r="13" spans="1:145" x14ac:dyDescent="0.15">
      <c r="B13" t="s">
        <v>114</v>
      </c>
      <c r="C13" t="s">
        <v>115</v>
      </c>
      <c r="D13" t="s">
        <v>115</v>
      </c>
      <c r="E13" t="s">
        <v>114</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黒岩　保</cp:lastModifiedBy>
  <cp:lastPrinted>2021-01-22T02:40:57Z</cp:lastPrinted>
  <dcterms:created xsi:type="dcterms:W3CDTF">2020-12-04T02:49:23Z</dcterms:created>
  <dcterms:modified xsi:type="dcterms:W3CDTF">2021-01-24T23:34:26Z</dcterms:modified>
  <cp:category/>
</cp:coreProperties>
</file>