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Backup\2011新組織共有フォルダ\45環境上下水道課\01庶務班\20：調査・報告\経営比較調査\R2\【経営比較分析表】下水3会計\"/>
    </mc:Choice>
  </mc:AlternateContent>
  <xr:revisionPtr revIDLastSave="0" documentId="13_ncr:1_{2A8B0D3F-4319-4DA2-B31C-46D1DA93237A}" xr6:coauthVersionLast="36" xr6:coauthVersionMax="36" xr10:uidLastSave="{00000000-0000-0000-0000-000000000000}"/>
  <workbookProtection workbookAlgorithmName="SHA-512" workbookHashValue="ILrOUdWdjiNmHRFfr+2/N+yOz15hm9LahXN54vHfdJb9fI7SP/w8trlNl7H/+oFUunXkKtNMw7qz0qcfvsL5xA==" workbookSaltValue="GdTS2pGQUgsrLedEQxfnZw=="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U6" i="5"/>
  <c r="BB8" i="4" s="1"/>
  <c r="T6" i="5"/>
  <c r="S6" i="5"/>
  <c r="R6" i="5"/>
  <c r="Q6" i="5"/>
  <c r="W10" i="4" s="1"/>
  <c r="P6" i="5"/>
  <c r="O6" i="5"/>
  <c r="I10" i="4" s="1"/>
  <c r="N6" i="5"/>
  <c r="M6" i="5"/>
  <c r="AD8" i="4" s="1"/>
  <c r="L6" i="5"/>
  <c r="W8" i="4" s="1"/>
  <c r="K6" i="5"/>
  <c r="P8" i="4" s="1"/>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BB10" i="4"/>
  <c r="AL10" i="4"/>
  <c r="AD10" i="4"/>
  <c r="P10" i="4"/>
  <c r="B10" i="4"/>
  <c r="AT8" i="4"/>
  <c r="AL8" i="4"/>
  <c r="I8" i="4"/>
  <c r="B6"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<sst xmlns="http://schemas.openxmlformats.org/spreadsheetml/2006/main" count="236" uniqueCount="119">
  <si>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</si>
  <si>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</si>
  <si>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</si>
  <si>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</si>
  <si>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</si>
  <si>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</si>
  <si>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</si>
  <si>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</si>
  <si>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</si>
  <si>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</si>
  <si>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</si>
  <si>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</si>
  <si>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</si>
  <si>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</si>
  <si>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</si>
  <si>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</si>
  <si>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</si>
  <si>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</si>
  <si>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</si>
  <si>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</si>
  <si>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</si>
  <si>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</si>
  <si>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</si>
  <si>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</si>
  <si>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</si>
  <si>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</si>
  <si>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</si>
  <si>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</si>
  <si>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</si>
  <si>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</si>
  <si>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</si>
  <si>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</si>
  <si>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</si>
  <si>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</si>
  <si>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</si>
  <si>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</si>
  <si>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</si>
  <si>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</si>
  <si>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</si>
  <si>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</si>
  <si>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</si>
  <si>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</si>
  <si>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</si>
  <si>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</si>
  <si>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</si>
  <si>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</si>
  <si>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</si>
  <si>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</si>
  <si>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</si>
  <si>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</si>
  <si>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</si>
  <si>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</si>
  <si>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</si>
  <si>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</si>
  <si>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</si>
  <si>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</si>
  <si>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</si>
  <si>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</si>
  <si>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</si>
  <si>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</si>
  <si>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</si>
  <si>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</si>
  <si>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</si>
  <si>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</si>
  <si>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</si>
  <si>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</si>
  <si>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</si>
  <si>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</si>
  <si>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</si>
  <si>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</si>
  <si>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</si>
  <si>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</si>
  <si>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</si>
  <si>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</si>
  <si>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</si>
  <si>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</si>
  <si>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</si>
  <si>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</si>
  <si>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</si>
  <si>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</si>
  <si>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</si>
  <si>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</si>
  <si>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</si>
  <si>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</si>
  <si>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</si>
  <si>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</si>
  <si>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</si>
  <si>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</si>
  <si>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</si>
  <si>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</si>
  <si>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</si>
  <si>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</si>
  <si>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</si>
  <si>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</si>
  <si>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</si>
  <si>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</si>
  <si>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</si>
  <si>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香美市</t>
  </si>
  <si>
    <t>法非適用</t>
  </si>
  <si>
    <t>下水道事業</t>
  </si>
  <si>
    <t>農業集落排水</t>
  </si>
  <si>
    <t>F3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</si>
  <si>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</si>
  <si>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</si>
  <si>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</si>
  <si>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</si>
  <si>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</si>
  <si>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</si>
  <si>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</si>
  <si>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</si>
  <si>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</si>
  <si>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</si>
  <si>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</si>
  <si>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</si>
  <si>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</si>
  <si>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</si>
  <si>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④企業債残高対事業規模比率 については、地方債償還金は一般会計からの基準内繰入金で賄われており、当事業が負担しているものはない状況です。
⑤経費回収率については、使用料以外の収入に依存した経営となっております。
⑥汚水処理原価は、システム利用費等の負担により増加しています。
⑦施設利用率は、横ばいとなっています。
⑧水洗化率は、緩やかに上昇しています。</t>
    <phoneticPr fontId="4"/>
  </si>
  <si>
    <t>　平成19年に事業を開始し、平成24年に供用が開始された比較的新しい施設です。現状では老朽化による修繕や不明水の流入による問題は発生していない状態です。今後は、管路や施設の老朽化対策として、更新・維持管理計画を策定し、効率的に維持管理を行っていく必要があります。</t>
    <phoneticPr fontId="4"/>
  </si>
  <si>
    <t>　施設等の整備も完了しており、下水道接続可能戸数も少ないことから、今後の使用料収入の大幅な増加も見込めない状況です。今後は、経営状況が悪化することが予想されます。引き続き接続勧奨を行い、接続率向上による有収水量及び下水道使用料の適正な確保に努めます。
 また、令和3年度から料金改定を実施し、使用水量1㎥あたり税込33円を増額します。（ただし、経過措置として、令和3年4月検針分から令和4年3月検針分までは現行の料金で据え置き、令和4年4月検針分から令和9年4月検針分までは使用水量1㎥あたり税込16.5円の増額となります。）今後は、適切な料金収入の確保を図りながら、経営状況の改善に努め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</si>
</sst>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B50-4D33-B82D-D6F3899355A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0.03</c:v>
                </c:pt>
                <c:pt idx="2" formatCode="#,##0.00;&quot;△&quot;#,##0.00">
                  <c:v>0</c:v>
                </c:pt>
                <c:pt idx="3">
                  <c:v>0.04</c:v>
                </c:pt>
                <c:pt idx="4" formatCode="#,##0.00;&quot;△&quot;#,##0.00">
                  <c:v>0</c:v>
                </c:pt>
              </c:numCache>
            </c:numRef>
          </c:val>
          <c:smooth val="0"/>
          <c:extLst>
            <c:ext xmlns:c16="http://schemas.microsoft.com/office/drawing/2014/chart" uri="{C3380CC4-5D6E-409C-BE32-E72D297353CC}">
              <c16:uniqueId val="{00000001-8B50-4D33-B82D-D6F3899355A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26.77</c:v>
                </c:pt>
                <c:pt idx="1">
                  <c:v>25.2</c:v>
                </c:pt>
                <c:pt idx="2">
                  <c:v>25.2</c:v>
                </c:pt>
                <c:pt idx="3">
                  <c:v>26.77</c:v>
                </c:pt>
                <c:pt idx="4">
                  <c:v>25.2</c:v>
                </c:pt>
              </c:numCache>
            </c:numRef>
          </c:val>
          <c:extLst>
            <c:ext xmlns:c16="http://schemas.microsoft.com/office/drawing/2014/chart" uri="{C3380CC4-5D6E-409C-BE32-E72D297353CC}">
              <c16:uniqueId val="{00000000-8524-47E9-9E03-ED884EDB35A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44.69</c:v>
                </c:pt>
                <c:pt idx="1">
                  <c:v>42.84</c:v>
                </c:pt>
                <c:pt idx="2">
                  <c:v>40.93</c:v>
                </c:pt>
                <c:pt idx="3">
                  <c:v>43.38</c:v>
                </c:pt>
                <c:pt idx="4">
                  <c:v>42.33</c:v>
                </c:pt>
              </c:numCache>
            </c:numRef>
          </c:val>
          <c:smooth val="0"/>
          <c:extLst>
            <c:ext xmlns:c16="http://schemas.microsoft.com/office/drawing/2014/chart" uri="{C3380CC4-5D6E-409C-BE32-E72D297353CC}">
              <c16:uniqueId val="{00000001-8524-47E9-9E03-ED884EDB35A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57.5</c:v>
                </c:pt>
                <c:pt idx="1">
                  <c:v>59.79</c:v>
                </c:pt>
                <c:pt idx="2">
                  <c:v>63.3</c:v>
                </c:pt>
                <c:pt idx="3">
                  <c:v>62.96</c:v>
                </c:pt>
                <c:pt idx="4">
                  <c:v>65.38</c:v>
                </c:pt>
              </c:numCache>
            </c:numRef>
          </c:val>
          <c:extLst>
            <c:ext xmlns:c16="http://schemas.microsoft.com/office/drawing/2014/chart" uri="{C3380CC4-5D6E-409C-BE32-E72D297353CC}">
              <c16:uniqueId val="{00000000-A169-4D8D-9EB0-9F418DFEB73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69.67</c:v>
                </c:pt>
                <c:pt idx="1">
                  <c:v>66.3</c:v>
                </c:pt>
                <c:pt idx="2">
                  <c:v>62.73</c:v>
                </c:pt>
                <c:pt idx="3">
                  <c:v>62.02</c:v>
                </c:pt>
                <c:pt idx="4">
                  <c:v>62.5</c:v>
                </c:pt>
              </c:numCache>
            </c:numRef>
          </c:val>
          <c:smooth val="0"/>
          <c:extLst>
            <c:ext xmlns:c16="http://schemas.microsoft.com/office/drawing/2014/chart" uri="{C3380CC4-5D6E-409C-BE32-E72D297353CC}">
              <c16:uniqueId val="{00000001-A169-4D8D-9EB0-9F418DFEB73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100</c:v>
                </c:pt>
                <c:pt idx="1">
                  <c:v>100</c:v>
                </c:pt>
                <c:pt idx="2">
                  <c:v>100.28</c:v>
                </c:pt>
                <c:pt idx="3">
                  <c:v>99.74</c:v>
                </c:pt>
                <c:pt idx="4">
                  <c:v>100</c:v>
                </c:pt>
              </c:numCache>
            </c:numRef>
          </c:val>
          <c:extLst>
            <c:ext xmlns:c16="http://schemas.microsoft.com/office/drawing/2014/chart" uri="{C3380CC4-5D6E-409C-BE32-E72D297353CC}">
              <c16:uniqueId val="{00000000-D60B-4F75-AC6C-FC5723629EE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60B-4F75-AC6C-FC5723629EE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0A1-4B0F-AC80-96302D9D0C6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0A1-4B0F-AC80-96302D9D0C6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E1F-4CDD-A173-388DB11FD4C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E1F-4CDD-A173-388DB11FD4C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F90-4DA5-ADDA-4D980001DA3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F90-4DA5-ADDA-4D980001DA3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979-4715-91FC-4392FF9BD04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979-4715-91FC-4392FF9BD04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A0C-4ED8-837D-409F04BA00E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979.89</c:v>
                </c:pt>
                <c:pt idx="1">
                  <c:v>1051.43</c:v>
                </c:pt>
                <c:pt idx="2">
                  <c:v>982.29</c:v>
                </c:pt>
                <c:pt idx="3">
                  <c:v>713.28</c:v>
                </c:pt>
                <c:pt idx="4">
                  <c:v>673.08</c:v>
                </c:pt>
              </c:numCache>
            </c:numRef>
          </c:val>
          <c:smooth val="0"/>
          <c:extLst>
            <c:ext xmlns:c16="http://schemas.microsoft.com/office/drawing/2014/chart" uri="{C3380CC4-5D6E-409C-BE32-E72D297353CC}">
              <c16:uniqueId val="{00000001-BA0C-4ED8-837D-409F04BA00E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14.17</c:v>
                </c:pt>
                <c:pt idx="1">
                  <c:v>21.03</c:v>
                </c:pt>
                <c:pt idx="2">
                  <c:v>16.41</c:v>
                </c:pt>
                <c:pt idx="3">
                  <c:v>12.88</c:v>
                </c:pt>
                <c:pt idx="4">
                  <c:v>12.4</c:v>
                </c:pt>
              </c:numCache>
            </c:numRef>
          </c:val>
          <c:extLst>
            <c:ext xmlns:c16="http://schemas.microsoft.com/office/drawing/2014/chart" uri="{C3380CC4-5D6E-409C-BE32-E72D297353CC}">
              <c16:uniqueId val="{00000000-CDA6-4AE8-99B1-7EC29D22730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41.34</c:v>
                </c:pt>
                <c:pt idx="1">
                  <c:v>40.06</c:v>
                </c:pt>
                <c:pt idx="2">
                  <c:v>41.25</c:v>
                </c:pt>
                <c:pt idx="3">
                  <c:v>40.75</c:v>
                </c:pt>
                <c:pt idx="4">
                  <c:v>42.44</c:v>
                </c:pt>
              </c:numCache>
            </c:numRef>
          </c:val>
          <c:smooth val="0"/>
          <c:extLst>
            <c:ext xmlns:c16="http://schemas.microsoft.com/office/drawing/2014/chart" uri="{C3380CC4-5D6E-409C-BE32-E72D297353CC}">
              <c16:uniqueId val="{00000001-CDA6-4AE8-99B1-7EC29D22730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1002.05</c:v>
                </c:pt>
                <c:pt idx="1">
                  <c:v>671.39</c:v>
                </c:pt>
                <c:pt idx="2">
                  <c:v>850.3</c:v>
                </c:pt>
                <c:pt idx="3">
                  <c:v>1090.75</c:v>
                </c:pt>
                <c:pt idx="4">
                  <c:v>1167.21</c:v>
                </c:pt>
              </c:numCache>
            </c:numRef>
          </c:val>
          <c:extLst>
            <c:ext xmlns:c16="http://schemas.microsoft.com/office/drawing/2014/chart" uri="{C3380CC4-5D6E-409C-BE32-E72D297353CC}">
              <c16:uniqueId val="{00000000-F688-4CB5-B10D-7E04BAA2E5B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357.49</c:v>
                </c:pt>
                <c:pt idx="1">
                  <c:v>355.22</c:v>
                </c:pt>
                <c:pt idx="2">
                  <c:v>334.48</c:v>
                </c:pt>
                <c:pt idx="3">
                  <c:v>311.70999999999998</c:v>
                </c:pt>
                <c:pt idx="4">
                  <c:v>284.54000000000002</c:v>
                </c:pt>
              </c:numCache>
            </c:numRef>
          </c:val>
          <c:smooth val="0"/>
          <c:extLst>
            <c:ext xmlns:c16="http://schemas.microsoft.com/office/drawing/2014/chart" uri="{C3380CC4-5D6E-409C-BE32-E72D297353CC}">
              <c16:uniqueId val="{00000001-F688-4CB5-B10D-7E04BAA2E5B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BG79" sqref="BG7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高知県　香美市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F3</v>
      </c>
      <c r="X8" s="72"/>
      <c r="Y8" s="72"/>
      <c r="Z8" s="72"/>
      <c r="AA8" s="72"/>
      <c r="AB8" s="72"/>
      <c r="AC8" s="72"/>
      <c r="AD8" s="73" t="str">
        <f>データ!$M$6</f>
        <v>非設置</v>
      </c>
      <c r="AE8" s="73"/>
      <c r="AF8" s="73"/>
      <c r="AG8" s="73"/>
      <c r="AH8" s="73"/>
      <c r="AI8" s="73"/>
      <c r="AJ8" s="73"/>
      <c r="AK8" s="3"/>
      <c r="AL8" s="69">
        <f>データ!S6</f>
        <v>26088</v>
      </c>
      <c r="AM8" s="69"/>
      <c r="AN8" s="69"/>
      <c r="AO8" s="69"/>
      <c r="AP8" s="69"/>
      <c r="AQ8" s="69"/>
      <c r="AR8" s="69"/>
      <c r="AS8" s="69"/>
      <c r="AT8" s="68">
        <f>データ!T6</f>
        <v>537.86</v>
      </c>
      <c r="AU8" s="68"/>
      <c r="AV8" s="68"/>
      <c r="AW8" s="68"/>
      <c r="AX8" s="68"/>
      <c r="AY8" s="68"/>
      <c r="AZ8" s="68"/>
      <c r="BA8" s="68"/>
      <c r="BB8" s="68">
        <f>データ!U6</f>
        <v>48.5</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0.7</v>
      </c>
      <c r="Q10" s="68"/>
      <c r="R10" s="68"/>
      <c r="S10" s="68"/>
      <c r="T10" s="68"/>
      <c r="U10" s="68"/>
      <c r="V10" s="68"/>
      <c r="W10" s="68">
        <f>データ!Q6</f>
        <v>130.80000000000001</v>
      </c>
      <c r="X10" s="68"/>
      <c r="Y10" s="68"/>
      <c r="Z10" s="68"/>
      <c r="AA10" s="68"/>
      <c r="AB10" s="68"/>
      <c r="AC10" s="68"/>
      <c r="AD10" s="69">
        <f>データ!R6</f>
        <v>2420</v>
      </c>
      <c r="AE10" s="69"/>
      <c r="AF10" s="69"/>
      <c r="AG10" s="69"/>
      <c r="AH10" s="69"/>
      <c r="AI10" s="69"/>
      <c r="AJ10" s="69"/>
      <c r="AK10" s="2"/>
      <c r="AL10" s="69">
        <f>データ!V6</f>
        <v>182</v>
      </c>
      <c r="AM10" s="69"/>
      <c r="AN10" s="69"/>
      <c r="AO10" s="69"/>
      <c r="AP10" s="69"/>
      <c r="AQ10" s="69"/>
      <c r="AR10" s="69"/>
      <c r="AS10" s="69"/>
      <c r="AT10" s="68">
        <f>データ!W6</f>
        <v>0.18</v>
      </c>
      <c r="AU10" s="68"/>
      <c r="AV10" s="68"/>
      <c r="AW10" s="68"/>
      <c r="AX10" s="68"/>
      <c r="AY10" s="68"/>
      <c r="AZ10" s="68"/>
      <c r="BA10" s="68"/>
      <c r="BB10" s="68">
        <f>データ!X6</f>
        <v>1011.11</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44</v>
      </c>
      <c r="N86" s="26" t="s">
        <v>43</v>
      </c>
      <c r="O86" s="26" t="str">
        <f>データ!EO6</f>
        <v>【0.02】</v>
      </c>
    </row>
  </sheetData>
  <sheetProtection algorithmName="SHA-512" hashValue="Y3p4zaYsCgF5k/hsNHii3ASw5/Ops8AS5UXb73NwWU6UF6gks5auxW0d0vLpaEv+Nbe+SGvYY/nv1sGxX6xsLw==" saltValue="7+aw0dIk4gSXRmgSG2G3W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392120</v>
      </c>
      <c r="D6" s="33">
        <f t="shared" si="3"/>
        <v>47</v>
      </c>
      <c r="E6" s="33">
        <f t="shared" si="3"/>
        <v>17</v>
      </c>
      <c r="F6" s="33">
        <f t="shared" si="3"/>
        <v>5</v>
      </c>
      <c r="G6" s="33">
        <f t="shared" si="3"/>
        <v>0</v>
      </c>
      <c r="H6" s="33" t="str">
        <f t="shared" si="3"/>
        <v>高知県　香美市</v>
      </c>
      <c r="I6" s="33" t="str">
        <f t="shared" si="3"/>
        <v>法非適用</v>
      </c>
      <c r="J6" s="33" t="str">
        <f t="shared" si="3"/>
        <v>下水道事業</v>
      </c>
      <c r="K6" s="33" t="str">
        <f t="shared" si="3"/>
        <v>農業集落排水</v>
      </c>
      <c r="L6" s="33" t="str">
        <f t="shared" si="3"/>
        <v>F3</v>
      </c>
      <c r="M6" s="33" t="str">
        <f t="shared" si="3"/>
        <v>非設置</v>
      </c>
      <c r="N6" s="34" t="str">
        <f t="shared" si="3"/>
        <v>-</v>
      </c>
      <c r="O6" s="34" t="str">
        <f t="shared" si="3"/>
        <v>該当数値なし</v>
      </c>
      <c r="P6" s="34">
        <f t="shared" si="3"/>
        <v>0.7</v>
      </c>
      <c r="Q6" s="34">
        <f t="shared" si="3"/>
        <v>130.80000000000001</v>
      </c>
      <c r="R6" s="34">
        <f t="shared" si="3"/>
        <v>2420</v>
      </c>
      <c r="S6" s="34">
        <f t="shared" si="3"/>
        <v>26088</v>
      </c>
      <c r="T6" s="34">
        <f t="shared" si="3"/>
        <v>537.86</v>
      </c>
      <c r="U6" s="34">
        <f t="shared" si="3"/>
        <v>48.5</v>
      </c>
      <c r="V6" s="34">
        <f t="shared" si="3"/>
        <v>182</v>
      </c>
      <c r="W6" s="34">
        <f t="shared" si="3"/>
        <v>0.18</v>
      </c>
      <c r="X6" s="34">
        <f t="shared" si="3"/>
        <v>1011.11</v>
      </c>
      <c r="Y6" s="35">
        <f>IF(Y7="",NA(),Y7)</f>
        <v>100</v>
      </c>
      <c r="Z6" s="35">
        <f t="shared" ref="Z6:AH6" si="4">IF(Z7="",NA(),Z7)</f>
        <v>100</v>
      </c>
      <c r="AA6" s="35">
        <f t="shared" si="4"/>
        <v>100.28</v>
      </c>
      <c r="AB6" s="35">
        <f t="shared" si="4"/>
        <v>99.74</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979.89</v>
      </c>
      <c r="BL6" s="35">
        <f t="shared" si="7"/>
        <v>1051.43</v>
      </c>
      <c r="BM6" s="35">
        <f t="shared" si="7"/>
        <v>982.29</v>
      </c>
      <c r="BN6" s="35">
        <f t="shared" si="7"/>
        <v>713.28</v>
      </c>
      <c r="BO6" s="35">
        <f t="shared" si="7"/>
        <v>673.08</v>
      </c>
      <c r="BP6" s="34" t="str">
        <f>IF(BP7="","",IF(BP7="-","【-】","【"&amp;SUBSTITUTE(TEXT(BP7,"#,##0.00"),"-","△")&amp;"】"))</f>
        <v>【765.47】</v>
      </c>
      <c r="BQ6" s="35">
        <f>IF(BQ7="",NA(),BQ7)</f>
        <v>14.17</v>
      </c>
      <c r="BR6" s="35">
        <f t="shared" ref="BR6:BZ6" si="8">IF(BR7="",NA(),BR7)</f>
        <v>21.03</v>
      </c>
      <c r="BS6" s="35">
        <f t="shared" si="8"/>
        <v>16.41</v>
      </c>
      <c r="BT6" s="35">
        <f t="shared" si="8"/>
        <v>12.88</v>
      </c>
      <c r="BU6" s="35">
        <f t="shared" si="8"/>
        <v>12.4</v>
      </c>
      <c r="BV6" s="35">
        <f t="shared" si="8"/>
        <v>41.34</v>
      </c>
      <c r="BW6" s="35">
        <f t="shared" si="8"/>
        <v>40.06</v>
      </c>
      <c r="BX6" s="35">
        <f t="shared" si="8"/>
        <v>41.25</v>
      </c>
      <c r="BY6" s="35">
        <f t="shared" si="8"/>
        <v>40.75</v>
      </c>
      <c r="BZ6" s="35">
        <f t="shared" si="8"/>
        <v>42.44</v>
      </c>
      <c r="CA6" s="34" t="str">
        <f>IF(CA7="","",IF(CA7="-","【-】","【"&amp;SUBSTITUTE(TEXT(CA7,"#,##0.00"),"-","△")&amp;"】"))</f>
        <v>【59.59】</v>
      </c>
      <c r="CB6" s="35">
        <f>IF(CB7="",NA(),CB7)</f>
        <v>1002.05</v>
      </c>
      <c r="CC6" s="35">
        <f t="shared" ref="CC6:CK6" si="9">IF(CC7="",NA(),CC7)</f>
        <v>671.39</v>
      </c>
      <c r="CD6" s="35">
        <f t="shared" si="9"/>
        <v>850.3</v>
      </c>
      <c r="CE6" s="35">
        <f t="shared" si="9"/>
        <v>1090.75</v>
      </c>
      <c r="CF6" s="35">
        <f t="shared" si="9"/>
        <v>1167.21</v>
      </c>
      <c r="CG6" s="35">
        <f t="shared" si="9"/>
        <v>357.49</v>
      </c>
      <c r="CH6" s="35">
        <f t="shared" si="9"/>
        <v>355.22</v>
      </c>
      <c r="CI6" s="35">
        <f t="shared" si="9"/>
        <v>334.48</v>
      </c>
      <c r="CJ6" s="35">
        <f t="shared" si="9"/>
        <v>311.70999999999998</v>
      </c>
      <c r="CK6" s="35">
        <f t="shared" si="9"/>
        <v>284.54000000000002</v>
      </c>
      <c r="CL6" s="34" t="str">
        <f>IF(CL7="","",IF(CL7="-","【-】","【"&amp;SUBSTITUTE(TEXT(CL7,"#,##0.00"),"-","△")&amp;"】"))</f>
        <v>【257.86】</v>
      </c>
      <c r="CM6" s="35">
        <f>IF(CM7="",NA(),CM7)</f>
        <v>26.77</v>
      </c>
      <c r="CN6" s="35">
        <f t="shared" ref="CN6:CV6" si="10">IF(CN7="",NA(),CN7)</f>
        <v>25.2</v>
      </c>
      <c r="CO6" s="35">
        <f t="shared" si="10"/>
        <v>25.2</v>
      </c>
      <c r="CP6" s="35">
        <f t="shared" si="10"/>
        <v>26.77</v>
      </c>
      <c r="CQ6" s="35">
        <f t="shared" si="10"/>
        <v>25.2</v>
      </c>
      <c r="CR6" s="35">
        <f t="shared" si="10"/>
        <v>44.69</v>
      </c>
      <c r="CS6" s="35">
        <f t="shared" si="10"/>
        <v>42.84</v>
      </c>
      <c r="CT6" s="35">
        <f t="shared" si="10"/>
        <v>40.93</v>
      </c>
      <c r="CU6" s="35">
        <f t="shared" si="10"/>
        <v>43.38</v>
      </c>
      <c r="CV6" s="35">
        <f t="shared" si="10"/>
        <v>42.33</v>
      </c>
      <c r="CW6" s="34" t="str">
        <f>IF(CW7="","",IF(CW7="-","【-】","【"&amp;SUBSTITUTE(TEXT(CW7,"#,##0.00"),"-","△")&amp;"】"))</f>
        <v>【51.30】</v>
      </c>
      <c r="CX6" s="35">
        <f>IF(CX7="",NA(),CX7)</f>
        <v>57.5</v>
      </c>
      <c r="CY6" s="35">
        <f t="shared" ref="CY6:DG6" si="11">IF(CY7="",NA(),CY7)</f>
        <v>59.79</v>
      </c>
      <c r="CZ6" s="35">
        <f t="shared" si="11"/>
        <v>63.3</v>
      </c>
      <c r="DA6" s="35">
        <f t="shared" si="11"/>
        <v>62.96</v>
      </c>
      <c r="DB6" s="35">
        <f t="shared" si="11"/>
        <v>65.38</v>
      </c>
      <c r="DC6" s="35">
        <f t="shared" si="11"/>
        <v>69.67</v>
      </c>
      <c r="DD6" s="35">
        <f t="shared" si="11"/>
        <v>66.3</v>
      </c>
      <c r="DE6" s="35">
        <f t="shared" si="11"/>
        <v>62.73</v>
      </c>
      <c r="DF6" s="35">
        <f t="shared" si="11"/>
        <v>62.02</v>
      </c>
      <c r="DG6" s="35">
        <f t="shared" si="11"/>
        <v>62.5</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0.03</v>
      </c>
      <c r="EL6" s="34">
        <f t="shared" si="14"/>
        <v>0</v>
      </c>
      <c r="EM6" s="35">
        <f t="shared" si="14"/>
        <v>0.04</v>
      </c>
      <c r="EN6" s="34">
        <f t="shared" si="14"/>
        <v>0</v>
      </c>
      <c r="EO6" s="34" t="str">
        <f>IF(EO7="","",IF(EO7="-","【-】","【"&amp;SUBSTITUTE(TEXT(EO7,"#,##0.00"),"-","△")&amp;"】"))</f>
        <v>【0.02】</v>
      </c>
    </row>
    <row r="7" spans="1:145" s="36" customFormat="1" x14ac:dyDescent="0.15">
      <c r="A7" s="28"/>
      <c r="B7" s="37">
        <v>2019</v>
      </c>
      <c r="C7" s="37">
        <v>392120</v>
      </c>
      <c r="D7" s="37">
        <v>47</v>
      </c>
      <c r="E7" s="37">
        <v>17</v>
      </c>
      <c r="F7" s="37">
        <v>5</v>
      </c>
      <c r="G7" s="37">
        <v>0</v>
      </c>
      <c r="H7" s="37" t="s">
        <v>97</v>
      </c>
      <c r="I7" s="37" t="s">
        <v>98</v>
      </c>
      <c r="J7" s="37" t="s">
        <v>99</v>
      </c>
      <c r="K7" s="37" t="s">
        <v>100</v>
      </c>
      <c r="L7" s="37" t="s">
        <v>101</v>
      </c>
      <c r="M7" s="37" t="s">
        <v>102</v>
      </c>
      <c r="N7" s="38" t="s">
        <v>103</v>
      </c>
      <c r="O7" s="38" t="s">
        <v>104</v>
      </c>
      <c r="P7" s="38">
        <v>0.7</v>
      </c>
      <c r="Q7" s="38">
        <v>130.80000000000001</v>
      </c>
      <c r="R7" s="38">
        <v>2420</v>
      </c>
      <c r="S7" s="38">
        <v>26088</v>
      </c>
      <c r="T7" s="38">
        <v>537.86</v>
      </c>
      <c r="U7" s="38">
        <v>48.5</v>
      </c>
      <c r="V7" s="38">
        <v>182</v>
      </c>
      <c r="W7" s="38">
        <v>0.18</v>
      </c>
      <c r="X7" s="38">
        <v>1011.11</v>
      </c>
      <c r="Y7" s="38">
        <v>100</v>
      </c>
      <c r="Z7" s="38">
        <v>100</v>
      </c>
      <c r="AA7" s="38">
        <v>100.28</v>
      </c>
      <c r="AB7" s="38">
        <v>99.74</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979.89</v>
      </c>
      <c r="BL7" s="38">
        <v>1051.43</v>
      </c>
      <c r="BM7" s="38">
        <v>982.29</v>
      </c>
      <c r="BN7" s="38">
        <v>713.28</v>
      </c>
      <c r="BO7" s="38">
        <v>673.08</v>
      </c>
      <c r="BP7" s="38">
        <v>765.47</v>
      </c>
      <c r="BQ7" s="38">
        <v>14.17</v>
      </c>
      <c r="BR7" s="38">
        <v>21.03</v>
      </c>
      <c r="BS7" s="38">
        <v>16.41</v>
      </c>
      <c r="BT7" s="38">
        <v>12.88</v>
      </c>
      <c r="BU7" s="38">
        <v>12.4</v>
      </c>
      <c r="BV7" s="38">
        <v>41.34</v>
      </c>
      <c r="BW7" s="38">
        <v>40.06</v>
      </c>
      <c r="BX7" s="38">
        <v>41.25</v>
      </c>
      <c r="BY7" s="38">
        <v>40.75</v>
      </c>
      <c r="BZ7" s="38">
        <v>42.44</v>
      </c>
      <c r="CA7" s="38">
        <v>59.59</v>
      </c>
      <c r="CB7" s="38">
        <v>1002.05</v>
      </c>
      <c r="CC7" s="38">
        <v>671.39</v>
      </c>
      <c r="CD7" s="38">
        <v>850.3</v>
      </c>
      <c r="CE7" s="38">
        <v>1090.75</v>
      </c>
      <c r="CF7" s="38">
        <v>1167.21</v>
      </c>
      <c r="CG7" s="38">
        <v>357.49</v>
      </c>
      <c r="CH7" s="38">
        <v>355.22</v>
      </c>
      <c r="CI7" s="38">
        <v>334.48</v>
      </c>
      <c r="CJ7" s="38">
        <v>311.70999999999998</v>
      </c>
      <c r="CK7" s="38">
        <v>284.54000000000002</v>
      </c>
      <c r="CL7" s="38">
        <v>257.86</v>
      </c>
      <c r="CM7" s="38">
        <v>26.77</v>
      </c>
      <c r="CN7" s="38">
        <v>25.2</v>
      </c>
      <c r="CO7" s="38">
        <v>25.2</v>
      </c>
      <c r="CP7" s="38">
        <v>26.77</v>
      </c>
      <c r="CQ7" s="38">
        <v>25.2</v>
      </c>
      <c r="CR7" s="38">
        <v>44.69</v>
      </c>
      <c r="CS7" s="38">
        <v>42.84</v>
      </c>
      <c r="CT7" s="38">
        <v>40.93</v>
      </c>
      <c r="CU7" s="38">
        <v>43.38</v>
      </c>
      <c r="CV7" s="38">
        <v>42.33</v>
      </c>
      <c r="CW7" s="38">
        <v>51.3</v>
      </c>
      <c r="CX7" s="38">
        <v>57.5</v>
      </c>
      <c r="CY7" s="38">
        <v>59.79</v>
      </c>
      <c r="CZ7" s="38">
        <v>63.3</v>
      </c>
      <c r="DA7" s="38">
        <v>62.96</v>
      </c>
      <c r="DB7" s="38">
        <v>65.38</v>
      </c>
      <c r="DC7" s="38">
        <v>69.67</v>
      </c>
      <c r="DD7" s="38">
        <v>66.3</v>
      </c>
      <c r="DE7" s="38">
        <v>62.73</v>
      </c>
      <c r="DF7" s="38">
        <v>62.02</v>
      </c>
      <c r="DG7" s="38">
        <v>62.5</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0.03</v>
      </c>
      <c r="EL7" s="38">
        <v>0</v>
      </c>
      <c r="EM7" s="38">
        <v>0.04</v>
      </c>
      <c r="EN7" s="38">
        <v>0</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112</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2021-01-22T02:07:36Z</cp:lastPrinted>
  <dcterms:created xsi:type="dcterms:W3CDTF">2020-12-04T03:08:17Z</dcterms:created>
  <dcterms:modified xsi:type="dcterms:W3CDTF">2021-01-22T02:09:26Z</dcterms:modified>
  <cp:category/>
</cp:coreProperties>
</file>