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C:\Users\480925\Desktop\庶務仕事\01 調査もの\R2\R3.1.12経営比較分析\提出\"/>
    </mc:Choice>
  </mc:AlternateContent>
  <xr:revisionPtr revIDLastSave="0" documentId="13_ncr:1_{25AD8DBB-18E5-4EF5-B6E2-B2FAC308732E}" xr6:coauthVersionLast="36" xr6:coauthVersionMax="36" xr10:uidLastSave="{00000000-0000-0000-0000-000000000000}"/>
  <workbookProtection workbookAlgorithmName="SHA-512" workbookHashValue="dYUXGcpD9VHxZoQCwc/GWalMBaE5nnrbxae+9Bxf3g1EjY1ndre2LZy71L7Rpv2ECzi2ojq9Ryi2Drj1IxfftA==" workbookSaltValue="ryLvOzGqg/1XDPJsvXyR8Q=="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L10" i="4"/>
  <c r="AD10" i="4"/>
  <c r="B10" i="4"/>
  <c r="AL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<sst xmlns="http://schemas.openxmlformats.org/spreadsheetml/2006/main" count="236" uniqueCount="121">
  <si>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</si>
  <si>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</si>
  <si>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</si>
  <si>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</si>
  <si>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</si>
  <si>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</si>
  <si>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</si>
  <si>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</si>
  <si>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</si>
  <si>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</si>
  <si>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</si>
  <si>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</si>
  <si>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</si>
  <si>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</si>
  <si>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</si>
  <si>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</si>
  <si>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</si>
  <si>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</si>
  <si>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</si>
  <si>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</si>
  <si>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</si>
  <si>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</si>
  <si>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</si>
  <si>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</si>
  <si>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</si>
  <si>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</si>
  <si>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</si>
  <si>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</si>
  <si>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</si>
  <si>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</si>
  <si>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</si>
  <si>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</si>
  <si>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</si>
  <si>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</si>
  <si>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</si>
  <si>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</si>
  <si>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</si>
  <si>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</si>
  <si>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</si>
  <si>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</si>
  <si>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</si>
  <si>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</si>
  <si>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</si>
  <si>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</si>
  <si>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</si>
  <si>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</si>
  <si>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</si>
  <si>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</si>
  <si>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</si>
  <si>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</si>
  <si>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</si>
  <si>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</si>
  <si>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</si>
  <si>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</si>
  <si>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</si>
  <si>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</si>
  <si>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</si>
  <si>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</si>
  <si>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</si>
  <si>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</si>
  <si>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</si>
  <si>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</si>
  <si>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</si>
  <si>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</si>
  <si>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</si>
  <si>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</si>
  <si>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</si>
  <si>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</si>
  <si>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</si>
  <si>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</si>
  <si>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</si>
  <si>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</si>
  <si>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</si>
  <si>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</si>
  <si>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</si>
  <si>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</si>
  <si>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</si>
  <si>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</si>
  <si>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</si>
  <si>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</si>
  <si>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</si>
  <si>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</si>
  <si>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</si>
  <si>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</si>
  <si>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</si>
  <si>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</si>
  <si>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</si>
  <si>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</si>
  <si>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</si>
  <si>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</si>
  <si>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</si>
  <si>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</si>
  <si>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</si>
  <si>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</si>
  <si>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</si>
  <si>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</si>
  <si>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</si>
  <si>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</si>
  <si>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いの町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</si>
  <si>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</si>
  <si>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</si>
  <si>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</si>
  <si>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</si>
  <si>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</si>
  <si>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</si>
  <si>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</si>
  <si>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</si>
  <si>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</si>
  <si>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</si>
  <si>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</si>
  <si>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</si>
  <si>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</si>
  <si>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</si>
  <si>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</si>
  <si>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</si>
  <si>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</si>
  <si>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</si>
  <si>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</si>
  <si>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
　管渠については、現在、老朽管はありませんが、平成28年度以降、重要な幹線等について調査・耐震診断を行っていますので、結果を踏まえ、必要に応じて更新等を実施していきます。</t>
    <phoneticPr fontId="4"/>
  </si>
  <si>
    <t xml:space="preserve">
「①収益的収支比率」及び「⑤経費回収率」が減少しているのは、施設の修繕料や維持管理代といった費用の増によるものです。令和元年度は単年度の収支が赤字であり、また、使用料以外の収入に依存しているということが読み取れますので、引き続き費用削減や収入確保などの経営改善に取り組んで参ります。
「⑥汚水処理原価」について、いの町の数値は類似団体平均値より低くなっていますが、今後、人口の減少に伴う有収水量の減少が予想されますので、投資の効率化や維持管理費の削減、接続率の向上による有収水量のを増加させる取り組みを行って参りたいと考えています。
⑦⑧毎年管渠拡大を行っているものの、施設の利用率の減少や、水洗化率が大きく伸びないのは人口減少が要因となっていますので、引き続き公共下水道への接続による水洗化率増加の取組が必要となります。</t>
    <rPh sb="11" eb="12">
      <t>オヨ</t>
    </rPh>
    <rPh sb="22" eb="24">
      <t>ゲンショウ</t>
    </rPh>
    <rPh sb="42" eb="43">
      <t>ダイ</t>
    </rPh>
    <rPh sb="48" eb="49">
      <t>ヨウ</t>
    </rPh>
    <rPh sb="59" eb="61">
      <t>レイワ</t>
    </rPh>
    <rPh sb="61" eb="63">
      <t>ガンネン</t>
    </rPh>
    <rPh sb="63" eb="64">
      <t>ド</t>
    </rPh>
    <rPh sb="72" eb="73">
      <t>アカ</t>
    </rPh>
    <rPh sb="102" eb="103">
      <t>ヨ</t>
    </rPh>
    <rPh sb="104" eb="105">
      <t>ト</t>
    </rPh>
    <rPh sb="111" eb="112">
      <t>ヒ</t>
    </rPh>
    <rPh sb="113" eb="114">
      <t>ツヅ</t>
    </rPh>
    <rPh sb="120" eb="122">
      <t>シュウニュウ</t>
    </rPh>
    <rPh sb="122" eb="124">
      <t>カクホ</t>
    </rPh>
    <rPh sb="146" eb="148">
      <t>オスイ</t>
    </rPh>
    <rPh sb="148" eb="150">
      <t>ショリ</t>
    </rPh>
    <rPh sb="150" eb="152">
      <t>ゲンカ</t>
    </rPh>
    <rPh sb="160" eb="161">
      <t>チョウ</t>
    </rPh>
    <rPh sb="162" eb="164">
      <t>スウチ</t>
    </rPh>
    <rPh sb="165" eb="167">
      <t>ルイジ</t>
    </rPh>
    <rPh sb="167" eb="169">
      <t>ダンタイ</t>
    </rPh>
    <rPh sb="169" eb="171">
      <t>ヘイキン</t>
    </rPh>
    <rPh sb="171" eb="172">
      <t>チ</t>
    </rPh>
    <rPh sb="174" eb="175">
      <t>ヒク</t>
    </rPh>
    <rPh sb="184" eb="186">
      <t>コンゴ</t>
    </rPh>
    <rPh sb="187" eb="189">
      <t>ジンコウ</t>
    </rPh>
    <rPh sb="190" eb="192">
      <t>ゲンショウ</t>
    </rPh>
    <rPh sb="193" eb="194">
      <t>トモナ</t>
    </rPh>
    <rPh sb="195" eb="197">
      <t>ユウシュウ</t>
    </rPh>
    <rPh sb="197" eb="199">
      <t>スイリョウ</t>
    </rPh>
    <rPh sb="200" eb="202">
      <t>ゲンショウ</t>
    </rPh>
    <rPh sb="203" eb="205">
      <t>ヨソウ</t>
    </rPh>
    <rPh sb="212" eb="214">
      <t>トウシ</t>
    </rPh>
    <rPh sb="215" eb="218">
      <t>コウリツカ</t>
    </rPh>
    <rPh sb="219" eb="221">
      <t>イジ</t>
    </rPh>
    <rPh sb="221" eb="224">
      <t>カンリヒ</t>
    </rPh>
    <rPh sb="225" eb="227">
      <t>サクゲン</t>
    </rPh>
    <rPh sb="228" eb="230">
      <t>セツゾク</t>
    </rPh>
    <rPh sb="230" eb="231">
      <t>リツ</t>
    </rPh>
    <rPh sb="232" eb="234">
      <t>コウジョウ</t>
    </rPh>
    <rPh sb="237" eb="239">
      <t>ユウシュウ</t>
    </rPh>
    <rPh sb="239" eb="241">
      <t>スイリョウ</t>
    </rPh>
    <rPh sb="243" eb="245">
      <t>ゾウカ</t>
    </rPh>
    <rPh sb="248" eb="249">
      <t>ト</t>
    </rPh>
    <rPh sb="250" eb="251">
      <t>ク</t>
    </rPh>
    <rPh sb="253" eb="254">
      <t>オコナ</t>
    </rPh>
    <rPh sb="256" eb="257">
      <t>マイ</t>
    </rPh>
    <rPh sb="261" eb="262">
      <t>カンガ</t>
    </rPh>
    <rPh sb="295" eb="297">
      <t>ゲンショウ</t>
    </rPh>
    <rPh sb="299" eb="302">
      <t>スイセンカ</t>
    </rPh>
    <rPh sb="302" eb="303">
      <t>リツ</t>
    </rPh>
    <rPh sb="304" eb="305">
      <t>オオ</t>
    </rPh>
    <rPh sb="307" eb="308">
      <t>ノ</t>
    </rPh>
    <rPh sb="330" eb="331">
      <t>ヒ</t>
    </rPh>
    <rPh sb="332" eb="333">
      <t>ツヅ</t>
    </rPh>
    <phoneticPr fontId="4"/>
  </si>
  <si>
    <t xml:space="preserve">
　いの町では天王地区汚水処理施設を廃止し、終末処理場への接続を進めており、これにより施設投資費用の削減や汚水処理の効率化、維持管理費用の削減が可能になります。
　また、使用料収入の確保のため、計画的な管渠整備拡大や、個別訪問など水洗化普及活動に尽力し、水洗化人口及び有収水量の増加を目指します。</t>
    <rPh sb="22" eb="24">
      <t>シュウマツ</t>
    </rPh>
    <rPh sb="24" eb="27">
      <t>ショリジョウ</t>
    </rPh>
    <rPh sb="29" eb="31">
      <t>セツゾク</t>
    </rPh>
    <rPh sb="32" eb="33">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</si>
</sst>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61-48B9-944E-AFBC511C42F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0.17</c:v>
                </c:pt>
              </c:numCache>
            </c:numRef>
          </c:val>
          <c:smooth val="0"/>
          <c:extLst>
            <c:ext xmlns:c16="http://schemas.microsoft.com/office/drawing/2014/chart" uri="{C3380CC4-5D6E-409C-BE32-E72D297353CC}">
              <c16:uniqueId val="{00000001-8061-48B9-944E-AFBC511C42F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25.39</c:v>
                </c:pt>
                <c:pt idx="1">
                  <c:v>24.65</c:v>
                </c:pt>
                <c:pt idx="2">
                  <c:v>23.98</c:v>
                </c:pt>
                <c:pt idx="3">
                  <c:v>23.35</c:v>
                </c:pt>
                <c:pt idx="4">
                  <c:v>23.39</c:v>
                </c:pt>
              </c:numCache>
            </c:numRef>
          </c:val>
          <c:extLst>
            <c:ext xmlns:c16="http://schemas.microsoft.com/office/drawing/2014/chart" uri="{C3380CC4-5D6E-409C-BE32-E72D297353CC}">
              <c16:uniqueId val="{00000000-DE26-45C0-A291-3EE3374067E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57.42</c:v>
                </c:pt>
              </c:numCache>
            </c:numRef>
          </c:val>
          <c:smooth val="0"/>
          <c:extLst>
            <c:ext xmlns:c16="http://schemas.microsoft.com/office/drawing/2014/chart" uri="{C3380CC4-5D6E-409C-BE32-E72D297353CC}">
              <c16:uniqueId val="{00000001-DE26-45C0-A291-3EE3374067E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92.49</c:v>
                </c:pt>
                <c:pt idx="1">
                  <c:v>94.33</c:v>
                </c:pt>
                <c:pt idx="2">
                  <c:v>93.41</c:v>
                </c:pt>
                <c:pt idx="3">
                  <c:v>94.68</c:v>
                </c:pt>
                <c:pt idx="4">
                  <c:v>95.73</c:v>
                </c:pt>
              </c:numCache>
            </c:numRef>
          </c:val>
          <c:extLst>
            <c:ext xmlns:c16="http://schemas.microsoft.com/office/drawing/2014/chart" uri="{C3380CC4-5D6E-409C-BE32-E72D297353CC}">
              <c16:uniqueId val="{00000000-8851-4A60-8A1C-40B1D901227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90.42</c:v>
                </c:pt>
              </c:numCache>
            </c:numRef>
          </c:val>
          <c:smooth val="0"/>
          <c:extLst>
            <c:ext xmlns:c16="http://schemas.microsoft.com/office/drawing/2014/chart" uri="{C3380CC4-5D6E-409C-BE32-E72D297353CC}">
              <c16:uniqueId val="{00000001-8851-4A60-8A1C-40B1D901227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94.75</c:v>
                </c:pt>
                <c:pt idx="1">
                  <c:v>100.5</c:v>
                </c:pt>
                <c:pt idx="2">
                  <c:v>95.98</c:v>
                </c:pt>
                <c:pt idx="3">
                  <c:v>106.3</c:v>
                </c:pt>
                <c:pt idx="4">
                  <c:v>94.77</c:v>
                </c:pt>
              </c:numCache>
            </c:numRef>
          </c:val>
          <c:extLst>
            <c:ext xmlns:c16="http://schemas.microsoft.com/office/drawing/2014/chart" uri="{C3380CC4-5D6E-409C-BE32-E72D297353CC}">
              <c16:uniqueId val="{00000000-8DA6-41F4-9FB3-2FAFD8F671B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A6-41F4-9FB3-2FAFD8F671B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9C-4076-93B9-1ABD5D3501C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9C-4076-93B9-1ABD5D3501C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92A-49CE-9100-6E8B8C11980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92A-49CE-9100-6E8B8C11980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68-4C92-AFDC-415EFD0BD13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68-4C92-AFDC-415EFD0BD13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49-4E20-9E7F-D687E7F941E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49-4E20-9E7F-D687E7F941E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BB-4F73-8566-6DD3314C126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789.44</c:v>
                </c:pt>
              </c:numCache>
            </c:numRef>
          </c:val>
          <c:smooth val="0"/>
          <c:extLst>
            <c:ext xmlns:c16="http://schemas.microsoft.com/office/drawing/2014/chart" uri="{C3380CC4-5D6E-409C-BE32-E72D297353CC}">
              <c16:uniqueId val="{00000001-57BB-4F73-8566-6DD3314C126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84.82</c:v>
                </c:pt>
                <c:pt idx="1">
                  <c:v>73.540000000000006</c:v>
                </c:pt>
                <c:pt idx="2">
                  <c:v>78.510000000000005</c:v>
                </c:pt>
                <c:pt idx="3">
                  <c:v>81</c:v>
                </c:pt>
                <c:pt idx="4">
                  <c:v>73.14</c:v>
                </c:pt>
              </c:numCache>
            </c:numRef>
          </c:val>
          <c:extLst>
            <c:ext xmlns:c16="http://schemas.microsoft.com/office/drawing/2014/chart" uri="{C3380CC4-5D6E-409C-BE32-E72D297353CC}">
              <c16:uniqueId val="{00000000-7612-4110-B849-6C1E9E72D6B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87.29</c:v>
                </c:pt>
              </c:numCache>
            </c:numRef>
          </c:val>
          <c:smooth val="0"/>
          <c:extLst>
            <c:ext xmlns:c16="http://schemas.microsoft.com/office/drawing/2014/chart" uri="{C3380CC4-5D6E-409C-BE32-E72D297353CC}">
              <c16:uniqueId val="{00000001-7612-4110-B849-6C1E9E72D6B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125.78</c:v>
                </c:pt>
                <c:pt idx="1">
                  <c:v>151.25</c:v>
                </c:pt>
                <c:pt idx="2">
                  <c:v>140.44</c:v>
                </c:pt>
                <c:pt idx="3">
                  <c:v>133.82</c:v>
                </c:pt>
                <c:pt idx="4">
                  <c:v>149.76</c:v>
                </c:pt>
              </c:numCache>
            </c:numRef>
          </c:val>
          <c:extLst>
            <c:ext xmlns:c16="http://schemas.microsoft.com/office/drawing/2014/chart" uri="{C3380CC4-5D6E-409C-BE32-E72D297353CC}">
              <c16:uniqueId val="{00000000-A4BD-479F-A2FF-0704A3057B7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176.67</c:v>
                </c:pt>
              </c:numCache>
            </c:numRef>
          </c:val>
          <c:smooth val="0"/>
          <c:extLst>
            <c:ext xmlns:c16="http://schemas.microsoft.com/office/drawing/2014/chart" uri="{C3380CC4-5D6E-409C-BE32-E72D297353CC}">
              <c16:uniqueId val="{00000001-A4BD-479F-A2FF-0704A3057B7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G52"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いの町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22567</v>
      </c>
      <c r="AM8" s="51"/>
      <c r="AN8" s="51"/>
      <c r="AO8" s="51"/>
      <c r="AP8" s="51"/>
      <c r="AQ8" s="51"/>
      <c r="AR8" s="51"/>
      <c r="AS8" s="51"/>
      <c r="AT8" s="46">
        <f>データ!T6</f>
        <v>470.97</v>
      </c>
      <c r="AU8" s="46"/>
      <c r="AV8" s="46"/>
      <c r="AW8" s="46"/>
      <c r="AX8" s="46"/>
      <c r="AY8" s="46"/>
      <c r="AZ8" s="46"/>
      <c r="BA8" s="46"/>
      <c r="BB8" s="46">
        <f>データ!U6</f>
        <v>47.92</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17.79</v>
      </c>
      <c r="Q10" s="46"/>
      <c r="R10" s="46"/>
      <c r="S10" s="46"/>
      <c r="T10" s="46"/>
      <c r="U10" s="46"/>
      <c r="V10" s="46"/>
      <c r="W10" s="46">
        <f>データ!Q6</f>
        <v>96.12</v>
      </c>
      <c r="X10" s="46"/>
      <c r="Y10" s="46"/>
      <c r="Z10" s="46"/>
      <c r="AA10" s="46"/>
      <c r="AB10" s="46"/>
      <c r="AC10" s="46"/>
      <c r="AD10" s="51">
        <f>データ!R6</f>
        <v>1760</v>
      </c>
      <c r="AE10" s="51"/>
      <c r="AF10" s="51"/>
      <c r="AG10" s="51"/>
      <c r="AH10" s="51"/>
      <c r="AI10" s="51"/>
      <c r="AJ10" s="51"/>
      <c r="AK10" s="2"/>
      <c r="AL10" s="51">
        <f>データ!V6</f>
        <v>3984</v>
      </c>
      <c r="AM10" s="51"/>
      <c r="AN10" s="51"/>
      <c r="AO10" s="51"/>
      <c r="AP10" s="51"/>
      <c r="AQ10" s="51"/>
      <c r="AR10" s="51"/>
      <c r="AS10" s="51"/>
      <c r="AT10" s="46">
        <f>データ!W6</f>
        <v>1.01</v>
      </c>
      <c r="AU10" s="46"/>
      <c r="AV10" s="46"/>
      <c r="AW10" s="46"/>
      <c r="AX10" s="46"/>
      <c r="AY10" s="46"/>
      <c r="AZ10" s="46"/>
      <c r="BA10" s="46"/>
      <c r="BB10" s="46">
        <f>データ!X6</f>
        <v>3944.55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119</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43</v>
      </c>
      <c r="O86" s="26" t="str">
        <f>データ!EO6</f>
        <v>【0.22】</v>
      </c>
    </row>
  </sheetData>
  <sheetProtection algorithmName="SHA-512" hashValue="b6grrvD0QBxRcfZUpEvw8+CpSeRsmfy6SRvvoDe6snODGkLLQeJrPgY84Ww9BCeIWXm5+hhw2aaI0bJD4HrV4Q==" saltValue="xCebxM76is+DFsoEGX/so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393860</v>
      </c>
      <c r="D6" s="33">
        <f t="shared" si="3"/>
        <v>47</v>
      </c>
      <c r="E6" s="33">
        <f t="shared" si="3"/>
        <v>17</v>
      </c>
      <c r="F6" s="33">
        <f t="shared" si="3"/>
        <v>1</v>
      </c>
      <c r="G6" s="33">
        <f t="shared" si="3"/>
        <v>0</v>
      </c>
      <c r="H6" s="33" t="str">
        <f t="shared" si="3"/>
        <v>高知県　いの町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17.79</v>
      </c>
      <c r="Q6" s="34">
        <f t="shared" si="3"/>
        <v>96.12</v>
      </c>
      <c r="R6" s="34">
        <f t="shared" si="3"/>
        <v>1760</v>
      </c>
      <c r="S6" s="34">
        <f t="shared" si="3"/>
        <v>22567</v>
      </c>
      <c r="T6" s="34">
        <f t="shared" si="3"/>
        <v>470.97</v>
      </c>
      <c r="U6" s="34">
        <f t="shared" si="3"/>
        <v>47.92</v>
      </c>
      <c r="V6" s="34">
        <f t="shared" si="3"/>
        <v>3984</v>
      </c>
      <c r="W6" s="34">
        <f t="shared" si="3"/>
        <v>1.01</v>
      </c>
      <c r="X6" s="34">
        <f t="shared" si="3"/>
        <v>3944.55</v>
      </c>
      <c r="Y6" s="35">
        <f>IF(Y7="",NA(),Y7)</f>
        <v>94.75</v>
      </c>
      <c r="Z6" s="35">
        <f t="shared" ref="Z6:AH6" si="4">IF(Z7="",NA(),Z7)</f>
        <v>100.5</v>
      </c>
      <c r="AA6" s="35">
        <f t="shared" si="4"/>
        <v>95.98</v>
      </c>
      <c r="AB6" s="35">
        <f t="shared" si="4"/>
        <v>106.3</v>
      </c>
      <c r="AC6" s="35">
        <f t="shared" si="4"/>
        <v>94.77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1118.56</v>
      </c>
      <c r="BL6" s="35">
        <f t="shared" si="7"/>
        <v>1111.31</v>
      </c>
      <c r="BM6" s="35">
        <f t="shared" si="7"/>
        <v>966.33</v>
      </c>
      <c r="BN6" s="35">
        <f t="shared" si="7"/>
        <v>958.81</v>
      </c>
      <c r="BO6" s="35">
        <f t="shared" si="7"/>
        <v>789.44</v>
      </c>
      <c r="BP6" s="34" t="str">
        <f>IF(BP7="","",IF(BP7="-","【-】","【"&amp;SUBSTITUTE(TEXT(BP7,"#,##0.00"),"-","△")&amp;"】"))</f>
        <v>【682.51】</v>
      </c>
      <c r="BQ6" s="35">
        <f>IF(BQ7="",NA(),BQ7)</f>
        <v>84.82</v>
      </c>
      <c r="BR6" s="35">
        <f t="shared" ref="BR6:BZ6" si="8">IF(BR7="",NA(),BR7)</f>
        <v>73.540000000000006</v>
      </c>
      <c r="BS6" s="35">
        <f t="shared" si="8"/>
        <v>78.510000000000005</v>
      </c>
      <c r="BT6" s="35">
        <f t="shared" si="8"/>
        <v>81</v>
      </c>
      <c r="BU6" s="35">
        <f t="shared" si="8"/>
        <v>73.14</v>
      </c>
      <c r="BV6" s="35">
        <f t="shared" si="8"/>
        <v>72.33</v>
      </c>
      <c r="BW6" s="35">
        <f t="shared" si="8"/>
        <v>75.540000000000006</v>
      </c>
      <c r="BX6" s="35">
        <f t="shared" si="8"/>
        <v>81.739999999999995</v>
      </c>
      <c r="BY6" s="35">
        <f t="shared" si="8"/>
        <v>82.88</v>
      </c>
      <c r="BZ6" s="35">
        <f t="shared" si="8"/>
        <v>87.29</v>
      </c>
      <c r="CA6" s="34" t="str">
        <f>IF(CA7="","",IF(CA7="-","【-】","【"&amp;SUBSTITUTE(TEXT(CA7,"#,##0.00"),"-","△")&amp;"】"))</f>
        <v>【100.34】</v>
      </c>
      <c r="CB6" s="35">
        <f>IF(CB7="",NA(),CB7)</f>
        <v>125.78</v>
      </c>
      <c r="CC6" s="35">
        <f t="shared" ref="CC6:CK6" si="9">IF(CC7="",NA(),CC7)</f>
        <v>151.25</v>
      </c>
      <c r="CD6" s="35">
        <f t="shared" si="9"/>
        <v>140.44</v>
      </c>
      <c r="CE6" s="35">
        <f t="shared" si="9"/>
        <v>133.82</v>
      </c>
      <c r="CF6" s="35">
        <f t="shared" si="9"/>
        <v>149.76</v>
      </c>
      <c r="CG6" s="35">
        <f t="shared" si="9"/>
        <v>215.28</v>
      </c>
      <c r="CH6" s="35">
        <f t="shared" si="9"/>
        <v>207.96</v>
      </c>
      <c r="CI6" s="35">
        <f t="shared" si="9"/>
        <v>194.31</v>
      </c>
      <c r="CJ6" s="35">
        <f t="shared" si="9"/>
        <v>190.99</v>
      </c>
      <c r="CK6" s="35">
        <f t="shared" si="9"/>
        <v>176.67</v>
      </c>
      <c r="CL6" s="34" t="str">
        <f>IF(CL7="","",IF(CL7="-","【-】","【"&amp;SUBSTITUTE(TEXT(CL7,"#,##0.00"),"-","△")&amp;"】"))</f>
        <v>【136.15】</v>
      </c>
      <c r="CM6" s="35">
        <f>IF(CM7="",NA(),CM7)</f>
        <v>25.39</v>
      </c>
      <c r="CN6" s="35">
        <f t="shared" ref="CN6:CV6" si="10">IF(CN7="",NA(),CN7)</f>
        <v>24.65</v>
      </c>
      <c r="CO6" s="35">
        <f t="shared" si="10"/>
        <v>23.98</v>
      </c>
      <c r="CP6" s="35">
        <f t="shared" si="10"/>
        <v>23.35</v>
      </c>
      <c r="CQ6" s="35">
        <f t="shared" si="10"/>
        <v>23.39</v>
      </c>
      <c r="CR6" s="35">
        <f t="shared" si="10"/>
        <v>54.67</v>
      </c>
      <c r="CS6" s="35">
        <f t="shared" si="10"/>
        <v>53.51</v>
      </c>
      <c r="CT6" s="35">
        <f t="shared" si="10"/>
        <v>53.5</v>
      </c>
      <c r="CU6" s="35">
        <f t="shared" si="10"/>
        <v>52.58</v>
      </c>
      <c r="CV6" s="35">
        <f t="shared" si="10"/>
        <v>57.42</v>
      </c>
      <c r="CW6" s="34" t="str">
        <f>IF(CW7="","",IF(CW7="-","【-】","【"&amp;SUBSTITUTE(TEXT(CW7,"#,##0.00"),"-","△")&amp;"】"))</f>
        <v>【59.64】</v>
      </c>
      <c r="CX6" s="35">
        <f>IF(CX7="",NA(),CX7)</f>
        <v>92.49</v>
      </c>
      <c r="CY6" s="35">
        <f t="shared" ref="CY6:DG6" si="11">IF(CY7="",NA(),CY7)</f>
        <v>94.33</v>
      </c>
      <c r="CZ6" s="35">
        <f t="shared" si="11"/>
        <v>93.41</v>
      </c>
      <c r="DA6" s="35">
        <f t="shared" si="11"/>
        <v>94.68</v>
      </c>
      <c r="DB6" s="35">
        <f t="shared" si="11"/>
        <v>95.73</v>
      </c>
      <c r="DC6" s="35">
        <f t="shared" si="11"/>
        <v>83.8</v>
      </c>
      <c r="DD6" s="35">
        <f t="shared" si="11"/>
        <v>83.91</v>
      </c>
      <c r="DE6" s="35">
        <f t="shared" si="11"/>
        <v>83.51</v>
      </c>
      <c r="DF6" s="35">
        <f t="shared" si="11"/>
        <v>83.02</v>
      </c>
      <c r="DG6" s="35">
        <f t="shared" si="11"/>
        <v>90.42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0.15</v>
      </c>
      <c r="EL6" s="35">
        <f t="shared" si="14"/>
        <v>0.16</v>
      </c>
      <c r="EM6" s="35">
        <f t="shared" si="14"/>
        <v>0.13</v>
      </c>
      <c r="EN6" s="35">
        <f t="shared" si="14"/>
        <v>0.17</v>
      </c>
      <c r="EO6" s="34" t="str">
        <f>IF(EO7="","",IF(EO7="-","【-】","【"&amp;SUBSTITUTE(TEXT(EO7,"#,##0.00"),"-","△")&amp;"】"))</f>
        <v>【0.22】</v>
      </c>
    </row>
    <row r="7" spans="1:145" s="36" customFormat="1" x14ac:dyDescent="0.15">
      <c r="A7" s="28"/>
      <c r="B7" s="37">
        <v>2019</v>
      </c>
      <c r="C7" s="37">
        <v>393860</v>
      </c>
      <c r="D7" s="37">
        <v>47</v>
      </c>
      <c r="E7" s="37">
        <v>17</v>
      </c>
      <c r="F7" s="37">
        <v>1</v>
      </c>
      <c r="G7" s="37">
        <v>0</v>
      </c>
      <c r="H7" s="37" t="s">
        <v>98</v>
      </c>
      <c r="I7" s="37" t="s">
        <v>99</v>
      </c>
      <c r="J7" s="37" t="s">
        <v>100</v>
      </c>
      <c r="K7" s="37" t="s">
        <v>101</v>
      </c>
      <c r="L7" s="37" t="s">
        <v>102</v>
      </c>
      <c r="M7" s="37" t="s">
        <v>103</v>
      </c>
      <c r="N7" s="38" t="s">
        <v>104</v>
      </c>
      <c r="O7" s="38" t="s">
        <v>105</v>
      </c>
      <c r="P7" s="38">
        <v>17.79</v>
      </c>
      <c r="Q7" s="38">
        <v>96.12</v>
      </c>
      <c r="R7" s="38">
        <v>1760</v>
      </c>
      <c r="S7" s="38">
        <v>22567</v>
      </c>
      <c r="T7" s="38">
        <v>470.97</v>
      </c>
      <c r="U7" s="38">
        <v>47.92</v>
      </c>
      <c r="V7" s="38">
        <v>3984</v>
      </c>
      <c r="W7" s="38">
        <v>1.01</v>
      </c>
      <c r="X7" s="38">
        <v>3944.55</v>
      </c>
      <c r="Y7" s="38">
        <v>94.75</v>
      </c>
      <c r="Z7" s="38">
        <v>100.5</v>
      </c>
      <c r="AA7" s="38">
        <v>95.98</v>
      </c>
      <c r="AB7" s="38">
        <v>106.3</v>
      </c>
      <c r="AC7" s="38">
        <v>94.77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1118.56</v>
      </c>
      <c r="BL7" s="38">
        <v>1111.31</v>
      </c>
      <c r="BM7" s="38">
        <v>966.33</v>
      </c>
      <c r="BN7" s="38">
        <v>958.81</v>
      </c>
      <c r="BO7" s="38">
        <v>789.44</v>
      </c>
      <c r="BP7" s="38">
        <v>682.51</v>
      </c>
      <c r="BQ7" s="38">
        <v>84.82</v>
      </c>
      <c r="BR7" s="38">
        <v>73.540000000000006</v>
      </c>
      <c r="BS7" s="38">
        <v>78.510000000000005</v>
      </c>
      <c r="BT7" s="38">
        <v>81</v>
      </c>
      <c r="BU7" s="38">
        <v>73.14</v>
      </c>
      <c r="BV7" s="38">
        <v>72.33</v>
      </c>
      <c r="BW7" s="38">
        <v>75.540000000000006</v>
      </c>
      <c r="BX7" s="38">
        <v>81.739999999999995</v>
      </c>
      <c r="BY7" s="38">
        <v>82.88</v>
      </c>
      <c r="BZ7" s="38">
        <v>87.29</v>
      </c>
      <c r="CA7" s="38">
        <v>100.34</v>
      </c>
      <c r="CB7" s="38">
        <v>125.78</v>
      </c>
      <c r="CC7" s="38">
        <v>151.25</v>
      </c>
      <c r="CD7" s="38">
        <v>140.44</v>
      </c>
      <c r="CE7" s="38">
        <v>133.82</v>
      </c>
      <c r="CF7" s="38">
        <v>149.76</v>
      </c>
      <c r="CG7" s="38">
        <v>215.28</v>
      </c>
      <c r="CH7" s="38">
        <v>207.96</v>
      </c>
      <c r="CI7" s="38">
        <v>194.31</v>
      </c>
      <c r="CJ7" s="38">
        <v>190.99</v>
      </c>
      <c r="CK7" s="38">
        <v>176.67</v>
      </c>
      <c r="CL7" s="38">
        <v>136.15</v>
      </c>
      <c r="CM7" s="38">
        <v>25.39</v>
      </c>
      <c r="CN7" s="38">
        <v>24.65</v>
      </c>
      <c r="CO7" s="38">
        <v>23.98</v>
      </c>
      <c r="CP7" s="38">
        <v>23.35</v>
      </c>
      <c r="CQ7" s="38">
        <v>23.39</v>
      </c>
      <c r="CR7" s="38">
        <v>54.67</v>
      </c>
      <c r="CS7" s="38">
        <v>53.51</v>
      </c>
      <c r="CT7" s="38">
        <v>53.5</v>
      </c>
      <c r="CU7" s="38">
        <v>52.58</v>
      </c>
      <c r="CV7" s="38">
        <v>57.42</v>
      </c>
      <c r="CW7" s="38">
        <v>59.64</v>
      </c>
      <c r="CX7" s="38">
        <v>92.49</v>
      </c>
      <c r="CY7" s="38">
        <v>94.33</v>
      </c>
      <c r="CZ7" s="38">
        <v>93.41</v>
      </c>
      <c r="DA7" s="38">
        <v>94.68</v>
      </c>
      <c r="DB7" s="38">
        <v>95.73</v>
      </c>
      <c r="DC7" s="38">
        <v>83.8</v>
      </c>
      <c r="DD7" s="38">
        <v>83.91</v>
      </c>
      <c r="DE7" s="38">
        <v>83.51</v>
      </c>
      <c r="DF7" s="38">
        <v>83.02</v>
      </c>
      <c r="DG7" s="38">
        <v>90.42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0.15</v>
      </c>
      <c r="EL7" s="38">
        <v>0.16</v>
      </c>
      <c r="EM7" s="38">
        <v>0.13</v>
      </c>
      <c r="EN7" s="38">
        <v>0.17</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115</v>
      </c>
      <c r="E13" t="s">
        <v>114</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伊東 早咲</cp:lastModifiedBy>
  <cp:lastPrinted>2021-01-15T00:06:22Z</cp:lastPrinted>
  <dcterms:created xsi:type="dcterms:W3CDTF">2020-12-04T02:49:25Z</dcterms:created>
  <dcterms:modified xsi:type="dcterms:W3CDTF">2021-01-15T00:08:05Z</dcterms:modified>
  <cp:category/>
</cp:coreProperties>
</file>