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3.176\上下水道課_jkoufl1173\【下水道係】\＃下水道係ファイル交換フォルダ\【経営比較分析表】2019_392111_47_1718\下水道係\"/>
    </mc:Choice>
  </mc:AlternateContent>
  <workbookProtection workbookAlgorithmName="SHA-512" workbookHashValue="Oc1WiSKcEhQl054xCzOYZfx9n5iKVqxMTCQ7BV8JRJRfoWc6lSO2LxD2ZhIFiwS3slay0QFWfEMpzFa76hlhtw==" workbookSaltValue="qqJ2MLrJLycPiqJZl+L4F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<sst xmlns="http://schemas.openxmlformats.org/spreadsheetml/2006/main" count="236" uniqueCount="118">
  <si>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</si>
  <si>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</si>
  <si>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</si>
  <si>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</si>
  <si>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</si>
  <si>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</si>
  <si>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</si>
  <si>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</si>
  <si>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</si>
  <si>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</si>
  <si>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</si>
  <si>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</si>
  <si>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</si>
  <si>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</si>
  <si>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</si>
  <si>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</si>
  <si>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</si>
  <si>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</si>
  <si>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</si>
  <si>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</si>
  <si>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</si>
  <si>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</si>
  <si>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</si>
  <si>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</si>
  <si>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</si>
  <si>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</si>
  <si>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</si>
  <si>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</si>
  <si>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</si>
  <si>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</si>
  <si>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</si>
  <si>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</si>
  <si>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</si>
  <si>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</si>
  <si>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</si>
  <si>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</si>
  <si>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</si>
  <si>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</si>
  <si>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</si>
  <si>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</si>
  <si>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</si>
  <si>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</si>
  <si>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</si>
  <si>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</si>
  <si>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</si>
  <si>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</si>
  <si>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</si>
  <si>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</si>
  <si>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</si>
  <si>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</si>
  <si>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</si>
  <si>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</si>
  <si>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</si>
  <si>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</si>
  <si>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</si>
  <si>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</si>
  <si>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</si>
  <si>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</si>
  <si>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</si>
  <si>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</si>
  <si>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</si>
  <si>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</si>
  <si>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</si>
  <si>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</si>
  <si>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</si>
  <si>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</si>
  <si>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</si>
  <si>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</si>
  <si>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</si>
  <si>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</si>
  <si>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</si>
  <si>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</si>
  <si>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</si>
  <si>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</si>
  <si>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</si>
  <si>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</si>
  <si>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</si>
  <si>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</si>
  <si>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</si>
  <si>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</si>
  <si>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</si>
  <si>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</si>
  <si>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</si>
  <si>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</si>
  <si>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</si>
  <si>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</si>
  <si>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</si>
  <si>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</si>
  <si>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</si>
  <si>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</si>
  <si>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</si>
  <si>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</si>
  <si>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</si>
  <si>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</si>
  <si>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</si>
  <si>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</si>
  <si>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</si>
  <si>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</si>
  <si>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</si>
  <si>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</si>
  <si>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</si>
  <si>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</si>
  <si>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</si>
  <si>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</si>
  <si>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</si>
  <si>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</si>
  <si>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</si>
  <si>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</si>
  <si>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</si>
  <si>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</si>
  <si>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</si>
  <si>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</si>
  <si>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</si>
  <si>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</si>
  <si>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</si>
  <si>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平成3年から供用開始しており、28年を経過しているため、施設（機器類含む）の老朽化が進んでいる。
　管渠については、TVカメラ調査、人孔目視調査等を行っている。</t>
    <rPh sb="1" eb="3">
      <t>ヘイセイ</t>
    </rPh>
    <rPh sb="4" eb="5">
      <t>ネン</t>
    </rPh>
    <rPh sb="7" eb="9">
      <t>キョウヨウ</t>
    </rPh>
    <rPh sb="9" eb="11">
      <t>カイシ</t>
    </rPh>
    <rPh sb="18" eb="19">
      <t>ネン</t>
    </rPh>
    <rPh sb="20" eb="22">
      <t>ケイカ</t>
    </rPh>
    <rPh sb="29" eb="31">
      <t>シセツ</t>
    </rPh>
    <rPh sb="32" eb="35">
      <t>キキルイ</t>
    </rPh>
    <rPh sb="35" eb="36">
      <t>フク</t>
    </rPh>
    <rPh sb="39" eb="42">
      <t>ロウキュウカ</t>
    </rPh>
    <rPh sb="43" eb="44">
      <t>スス</t>
    </rPh>
    <rPh sb="51" eb="53">
      <t>カンキョ</t>
    </rPh>
    <rPh sb="64" eb="66">
      <t>チョウサ</t>
    </rPh>
    <rPh sb="67" eb="69">
      <t>ジンコウ</t>
    </rPh>
    <rPh sb="69" eb="71">
      <t>モクシ</t>
    </rPh>
    <rPh sb="71" eb="73">
      <t>チョウサ</t>
    </rPh>
    <rPh sb="73" eb="74">
      <t>トウ</t>
    </rPh>
    <rPh sb="75" eb="76">
      <t>オコナ</t>
    </rPh>
    <phoneticPr fontId="4"/>
  </si>
  <si>
    <t>　供用開始から28年を経過しているため、老朽化により修繕等費用が増加しているが、長寿命化事業で延命化を図り、R元年度からストックマネジメント計画の策定に取りかかっている。
　下水道全体計画による処理場の統廃合を推進するために、漁集排の特環統合に続き農集排の統合を進め、維持管理費コストの削減を図る。
　また、令和2年度からは企業会計に移行し、下水道使用料金の見直しも視野に入れた改革が必要である。</t>
    <rPh sb="1" eb="3">
      <t>キョウヨウ</t>
    </rPh>
    <rPh sb="3" eb="5">
      <t>カイシ</t>
    </rPh>
    <rPh sb="9" eb="10">
      <t>ネン</t>
    </rPh>
    <rPh sb="11" eb="13">
      <t>ケイカ</t>
    </rPh>
    <rPh sb="20" eb="23">
      <t>ロウキュウカ</t>
    </rPh>
    <rPh sb="26" eb="28">
      <t>シュウゼン</t>
    </rPh>
    <rPh sb="28" eb="29">
      <t>トウ</t>
    </rPh>
    <rPh sb="29" eb="31">
      <t>ヒヨウ</t>
    </rPh>
    <rPh sb="32" eb="34">
      <t>ゾウカ</t>
    </rPh>
    <rPh sb="40" eb="44">
      <t>チョウジュミョウカ</t>
    </rPh>
    <rPh sb="44" eb="46">
      <t>ジギョウ</t>
    </rPh>
    <rPh sb="47" eb="49">
      <t>エンメイ</t>
    </rPh>
    <rPh sb="49" eb="50">
      <t>カ</t>
    </rPh>
    <rPh sb="51" eb="52">
      <t>ハカ</t>
    </rPh>
    <rPh sb="55" eb="58">
      <t>ガンネンド</t>
    </rPh>
    <rPh sb="70" eb="72">
      <t>ケイカク</t>
    </rPh>
    <rPh sb="73" eb="75">
      <t>サクテイ</t>
    </rPh>
    <rPh sb="76" eb="77">
      <t>ト</t>
    </rPh>
    <rPh sb="87" eb="90">
      <t>ゲスイドウ</t>
    </rPh>
    <rPh sb="90" eb="92">
      <t>ゼンタイ</t>
    </rPh>
    <rPh sb="92" eb="94">
      <t>ケイカク</t>
    </rPh>
    <rPh sb="97" eb="100">
      <t>ショリジョウ</t>
    </rPh>
    <rPh sb="101" eb="104">
      <t>トウハイゴウ</t>
    </rPh>
    <rPh sb="105" eb="107">
      <t>スイシン</t>
    </rPh>
    <rPh sb="113" eb="115">
      <t>ギョシュウ</t>
    </rPh>
    <rPh sb="115" eb="116">
      <t>ハイ</t>
    </rPh>
    <rPh sb="117" eb="119">
      <t>トッカン</t>
    </rPh>
    <rPh sb="119" eb="121">
      <t>トウゴウ</t>
    </rPh>
    <rPh sb="122" eb="123">
      <t>ツヅ</t>
    </rPh>
    <rPh sb="124" eb="127">
      <t>ノウシュウハイ</t>
    </rPh>
    <rPh sb="128" eb="130">
      <t>トウゴウ</t>
    </rPh>
    <rPh sb="131" eb="132">
      <t>スス</t>
    </rPh>
    <rPh sb="134" eb="136">
      <t>イジ</t>
    </rPh>
    <rPh sb="136" eb="139">
      <t>カンリヒ</t>
    </rPh>
    <rPh sb="143" eb="145">
      <t>サクゲン</t>
    </rPh>
    <rPh sb="146" eb="147">
      <t>ハカ</t>
    </rPh>
    <rPh sb="154" eb="156">
      <t>レイワ</t>
    </rPh>
    <rPh sb="157" eb="159">
      <t>ネンド</t>
    </rPh>
    <rPh sb="162" eb="164">
      <t>キギョウ</t>
    </rPh>
    <rPh sb="164" eb="166">
      <t>カイケイ</t>
    </rPh>
    <rPh sb="167" eb="169">
      <t>イコウ</t>
    </rPh>
    <rPh sb="171" eb="174">
      <t>ゲスイドウ</t>
    </rPh>
    <rPh sb="174" eb="176">
      <t>シヨウ</t>
    </rPh>
    <rPh sb="176" eb="178">
      <t>リョウキン</t>
    </rPh>
    <rPh sb="179" eb="181">
      <t>ミナオ</t>
    </rPh>
    <rPh sb="183" eb="185">
      <t>シヤ</t>
    </rPh>
    <rPh sb="186" eb="187">
      <t>イ</t>
    </rPh>
    <rPh sb="189" eb="191">
      <t>カイカク</t>
    </rPh>
    <rPh sb="192" eb="194">
      <t>ヒツヨウ</t>
    </rPh>
    <phoneticPr fontId="4"/>
  </si>
  <si>
    <t>　収益的収支比率112.8％は、令和2年度より企業会計に移行に伴い、一般会計からの繰入金の増と打切り決算による総費用の減により、前年度と比較して増となっている。
　企業債残高対事業規模比率は、企業債を一般会計からの繰入金により負担としている。
　経費回収率は54.3％と平均を下回っておいるが、令和2年度から企業会計へ移行に伴い打切り決算による汚水処理費用の減により、前年度と比較して増となっている。
　特定環境保全公共下水道区域については、人口減少が著しい区域であり、また、経年劣化による修繕費等の維持管理費用も増となっている。</t>
    <rPh sb="1" eb="4">
      <t>シュウエキテキ</t>
    </rPh>
    <rPh sb="4" eb="6">
      <t>シュウシ</t>
    </rPh>
    <rPh sb="6" eb="8">
      <t>ヒリツ</t>
    </rPh>
    <rPh sb="16" eb="18">
      <t>レイワ</t>
    </rPh>
    <rPh sb="19" eb="21">
      <t>ネンド</t>
    </rPh>
    <rPh sb="23" eb="25">
      <t>キギョウ</t>
    </rPh>
    <rPh sb="25" eb="27">
      <t>カイケイ</t>
    </rPh>
    <rPh sb="28" eb="30">
      <t>イコウ</t>
    </rPh>
    <rPh sb="31" eb="32">
      <t>トモナ</t>
    </rPh>
    <rPh sb="34" eb="36">
      <t>イッパン</t>
    </rPh>
    <rPh sb="36" eb="38">
      <t>カイケイ</t>
    </rPh>
    <rPh sb="41" eb="43">
      <t>クリイレ</t>
    </rPh>
    <rPh sb="43" eb="44">
      <t>キン</t>
    </rPh>
    <rPh sb="45" eb="46">
      <t>ゾウ</t>
    </rPh>
    <rPh sb="47" eb="49">
      <t>ウチキ</t>
    </rPh>
    <rPh sb="50" eb="52">
      <t>ケッサン</t>
    </rPh>
    <rPh sb="55" eb="58">
      <t>ソウヒヨウ</t>
    </rPh>
    <rPh sb="59" eb="60">
      <t>ゲン</t>
    </rPh>
    <rPh sb="64" eb="65">
      <t>ゼン</t>
    </rPh>
    <rPh sb="65" eb="67">
      <t>ネンド</t>
    </rPh>
    <rPh sb="68" eb="70">
      <t>ヒカク</t>
    </rPh>
    <rPh sb="72" eb="73">
      <t>ゾウ</t>
    </rPh>
    <rPh sb="123" eb="125">
      <t>ケイヒ</t>
    </rPh>
    <rPh sb="125" eb="128">
      <t>カイシュウリツ</t>
    </rPh>
    <rPh sb="135" eb="137">
      <t>ヘイキン</t>
    </rPh>
    <rPh sb="138" eb="140">
      <t>シタマワ</t>
    </rPh>
    <rPh sb="147" eb="149">
      <t>レイワ</t>
    </rPh>
    <rPh sb="150" eb="152">
      <t>ネンド</t>
    </rPh>
    <rPh sb="154" eb="156">
      <t>キギョウ</t>
    </rPh>
    <rPh sb="156" eb="158">
      <t>カイケイ</t>
    </rPh>
    <rPh sb="159" eb="161">
      <t>イコウ</t>
    </rPh>
    <rPh sb="162" eb="163">
      <t>トモナ</t>
    </rPh>
    <rPh sb="164" eb="166">
      <t>ウチキ</t>
    </rPh>
    <rPh sb="167" eb="169">
      <t>ケッサン</t>
    </rPh>
    <rPh sb="172" eb="174">
      <t>オスイ</t>
    </rPh>
    <rPh sb="174" eb="176">
      <t>ショリ</t>
    </rPh>
    <rPh sb="176" eb="178">
      <t>ヒヨウ</t>
    </rPh>
    <rPh sb="179" eb="180">
      <t>ゲン</t>
    </rPh>
    <rPh sb="184" eb="185">
      <t>ゼン</t>
    </rPh>
    <rPh sb="185" eb="187">
      <t>ネンド</t>
    </rPh>
    <rPh sb="188" eb="190">
      <t>ヒカク</t>
    </rPh>
    <rPh sb="192" eb="193">
      <t>ゾウ</t>
    </rPh>
    <rPh sb="202" eb="204">
      <t>トクテイ</t>
    </rPh>
    <rPh sb="204" eb="206">
      <t>カンキョウ</t>
    </rPh>
    <rPh sb="206" eb="208">
      <t>ホゼン</t>
    </rPh>
    <rPh sb="208" eb="210">
      <t>コウキョウ</t>
    </rPh>
    <rPh sb="210" eb="213">
      <t>ゲスイドウ</t>
    </rPh>
    <rPh sb="213" eb="215">
      <t>クイキ</t>
    </rPh>
    <rPh sb="221" eb="223">
      <t>ジンコウ</t>
    </rPh>
    <rPh sb="223" eb="225">
      <t>ゲンショウ</t>
    </rPh>
    <rPh sb="226" eb="227">
      <t>イチジル</t>
    </rPh>
    <rPh sb="229" eb="231">
      <t>クイキ</t>
    </rPh>
    <rPh sb="238" eb="240">
      <t>ケイネン</t>
    </rPh>
    <rPh sb="240" eb="242">
      <t>レッカ</t>
    </rPh>
    <rPh sb="245" eb="247">
      <t>シュウゼン</t>
    </rPh>
    <rPh sb="247" eb="248">
      <t>ヒ</t>
    </rPh>
    <rPh sb="248" eb="249">
      <t>トウ</t>
    </rPh>
    <rPh sb="250" eb="252">
      <t>イジ</t>
    </rPh>
    <rPh sb="252" eb="254">
      <t>カンリ</t>
    </rPh>
    <rPh sb="254" eb="256">
      <t>ヒヨウ</t>
    </rPh>
    <rPh sb="257" eb="258">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</si>
</sst>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84-46A3-9983-C83B8CB0A2D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F684-46A3-9983-C83B8CB0A2D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26.45</c:v>
                </c:pt>
                <c:pt idx="1">
                  <c:v>27.5</c:v>
                </c:pt>
                <c:pt idx="2">
                  <c:v>27.06</c:v>
                </c:pt>
                <c:pt idx="3">
                  <c:v>25.42</c:v>
                </c:pt>
                <c:pt idx="4">
                  <c:v>25.94</c:v>
                </c:pt>
              </c:numCache>
            </c:numRef>
          </c:val>
          <c:extLst>
            <c:ext xmlns:c16="http://schemas.microsoft.com/office/drawing/2014/chart" uri="{C3380CC4-5D6E-409C-BE32-E72D297353CC}">
              <c16:uniqueId val="{00000000-6C33-42E2-A290-DE6A2235485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6C33-42E2-A290-DE6A2235485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75.67</c:v>
                </c:pt>
                <c:pt idx="1">
                  <c:v>75.069999999999993</c:v>
                </c:pt>
                <c:pt idx="2">
                  <c:v>75.86</c:v>
                </c:pt>
                <c:pt idx="3">
                  <c:v>79.14</c:v>
                </c:pt>
                <c:pt idx="4">
                  <c:v>79.94</c:v>
                </c:pt>
              </c:numCache>
            </c:numRef>
          </c:val>
          <c:extLst>
            <c:ext xmlns:c16="http://schemas.microsoft.com/office/drawing/2014/chart" uri="{C3380CC4-5D6E-409C-BE32-E72D297353CC}">
              <c16:uniqueId val="{00000000-CE21-43D1-8FF1-9F81D08A42A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CE21-43D1-8FF1-9F81D08A42A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99.74</c:v>
                </c:pt>
                <c:pt idx="3">
                  <c:v>99.75</c:v>
                </c:pt>
                <c:pt idx="4">
                  <c:v>112.79</c:v>
                </c:pt>
              </c:numCache>
            </c:numRef>
          </c:val>
          <c:extLst>
            <c:ext xmlns:c16="http://schemas.microsoft.com/office/drawing/2014/chart" uri="{C3380CC4-5D6E-409C-BE32-E72D297353CC}">
              <c16:uniqueId val="{00000000-2654-49C6-A448-6EEC1DA1816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54-49C6-A448-6EEC1DA1816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39-453D-A651-A0A5A37DB5B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39-453D-A651-A0A5A37DB5B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21-4BFC-9405-67349DA8775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21-4BFC-9405-67349DA8775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87-4D84-A028-D86D84F4AA2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87-4D84-A028-D86D84F4AA2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97-412F-AE14-ACD0E5946AB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97-412F-AE14-ACD0E5946AB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160.62</c:v>
                </c:pt>
                <c:pt idx="1">
                  <c:v>0</c:v>
                </c:pt>
                <c:pt idx="2">
                  <c:v>0</c:v>
                </c:pt>
                <c:pt idx="3">
                  <c:v>0</c:v>
                </c:pt>
                <c:pt idx="4">
                  <c:v>0</c:v>
                </c:pt>
              </c:numCache>
            </c:numRef>
          </c:val>
          <c:extLst>
            <c:ext xmlns:c16="http://schemas.microsoft.com/office/drawing/2014/chart" uri="{C3380CC4-5D6E-409C-BE32-E72D297353CC}">
              <c16:uniqueId val="{00000000-C40C-4978-82D0-4CFDCBBCFC5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C40C-4978-82D0-4CFDCBBCFC5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53.38</c:v>
                </c:pt>
                <c:pt idx="1">
                  <c:v>63.32</c:v>
                </c:pt>
                <c:pt idx="2">
                  <c:v>56.77</c:v>
                </c:pt>
                <c:pt idx="3">
                  <c:v>45.52</c:v>
                </c:pt>
                <c:pt idx="4">
                  <c:v>54.33</c:v>
                </c:pt>
              </c:numCache>
            </c:numRef>
          </c:val>
          <c:extLst>
            <c:ext xmlns:c16="http://schemas.microsoft.com/office/drawing/2014/chart" uri="{C3380CC4-5D6E-409C-BE32-E72D297353CC}">
              <c16:uniqueId val="{00000000-5790-4BF8-8633-11F53FA1988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5790-4BF8-8633-11F53FA1988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221.16</c:v>
                </c:pt>
                <c:pt idx="1">
                  <c:v>188.98</c:v>
                </c:pt>
                <c:pt idx="2">
                  <c:v>210.06</c:v>
                </c:pt>
                <c:pt idx="3">
                  <c:v>269.97000000000003</c:v>
                </c:pt>
                <c:pt idx="4">
                  <c:v>233.55</c:v>
                </c:pt>
              </c:numCache>
            </c:numRef>
          </c:val>
          <c:extLst>
            <c:ext xmlns:c16="http://schemas.microsoft.com/office/drawing/2014/chart" uri="{C3380CC4-5D6E-409C-BE32-E72D297353CC}">
              <c16:uniqueId val="{00000000-FB8B-452D-A8FE-5823FD0C90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FB8B-452D-A8FE-5823FD0C90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香南市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33340</v>
      </c>
      <c r="AM8" s="69"/>
      <c r="AN8" s="69"/>
      <c r="AO8" s="69"/>
      <c r="AP8" s="69"/>
      <c r="AQ8" s="69"/>
      <c r="AR8" s="69"/>
      <c r="AS8" s="69"/>
      <c r="AT8" s="68">
        <f>データ!T6</f>
        <v>126.46</v>
      </c>
      <c r="AU8" s="68"/>
      <c r="AV8" s="68"/>
      <c r="AW8" s="68"/>
      <c r="AX8" s="68"/>
      <c r="AY8" s="68"/>
      <c r="AZ8" s="68"/>
      <c r="BA8" s="68"/>
      <c r="BB8" s="68">
        <f>データ!U6</f>
        <v>263.64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9.75</v>
      </c>
      <c r="Q10" s="68"/>
      <c r="R10" s="68"/>
      <c r="S10" s="68"/>
      <c r="T10" s="68"/>
      <c r="U10" s="68"/>
      <c r="V10" s="68"/>
      <c r="W10" s="68">
        <f>データ!Q6</f>
        <v>95.05</v>
      </c>
      <c r="X10" s="68"/>
      <c r="Y10" s="68"/>
      <c r="Z10" s="68"/>
      <c r="AA10" s="68"/>
      <c r="AB10" s="68"/>
      <c r="AC10" s="68"/>
      <c r="AD10" s="69">
        <f>データ!R6</f>
        <v>2370</v>
      </c>
      <c r="AE10" s="69"/>
      <c r="AF10" s="69"/>
      <c r="AG10" s="69"/>
      <c r="AH10" s="69"/>
      <c r="AI10" s="69"/>
      <c r="AJ10" s="69"/>
      <c r="AK10" s="2"/>
      <c r="AL10" s="69">
        <f>データ!V6</f>
        <v>3240</v>
      </c>
      <c r="AM10" s="69"/>
      <c r="AN10" s="69"/>
      <c r="AO10" s="69"/>
      <c r="AP10" s="69"/>
      <c r="AQ10" s="69"/>
      <c r="AR10" s="69"/>
      <c r="AS10" s="69"/>
      <c r="AT10" s="68">
        <f>データ!W6</f>
        <v>1.57</v>
      </c>
      <c r="AU10" s="68"/>
      <c r="AV10" s="68"/>
      <c r="AW10" s="68"/>
      <c r="AX10" s="68"/>
      <c r="AY10" s="68"/>
      <c r="AZ10" s="68"/>
      <c r="BA10" s="68"/>
      <c r="BB10" s="68">
        <f>データ!X6</f>
        <v>2063.69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44</v>
      </c>
      <c r="N86" s="26" t="s">
        <v>43</v>
      </c>
      <c r="O86" s="26" t="str">
        <f>データ!EO6</f>
        <v>【0.28】</v>
      </c>
    </row>
  </sheetData>
  <sheetProtection algorithmName="SHA-512" hashValue="5/3WOMJhfyA34ojd90o0oqEOpTBAAN9SkvH/FCXumyPZVHvHQRJpL+xvrhSdc2EgrnlPl1q3yzKFpVTOG3F9BA==" saltValue="gbAUVXTaxNbMCmIpra4ps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392111</v>
      </c>
      <c r="D6" s="33">
        <f t="shared" si="3"/>
        <v>47</v>
      </c>
      <c r="E6" s="33">
        <f t="shared" si="3"/>
        <v>17</v>
      </c>
      <c r="F6" s="33">
        <f t="shared" si="3"/>
        <v>4</v>
      </c>
      <c r="G6" s="33">
        <f t="shared" si="3"/>
        <v>0</v>
      </c>
      <c r="H6" s="33" t="str">
        <f t="shared" si="3"/>
        <v>高知県　香南市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9.75</v>
      </c>
      <c r="Q6" s="34">
        <f t="shared" si="3"/>
        <v>95.05</v>
      </c>
      <c r="R6" s="34">
        <f t="shared" si="3"/>
        <v>2370</v>
      </c>
      <c r="S6" s="34">
        <f t="shared" si="3"/>
        <v>33340</v>
      </c>
      <c r="T6" s="34">
        <f t="shared" si="3"/>
        <v>126.46</v>
      </c>
      <c r="U6" s="34">
        <f t="shared" si="3"/>
        <v>263.64</v>
      </c>
      <c r="V6" s="34">
        <f t="shared" si="3"/>
        <v>3240</v>
      </c>
      <c r="W6" s="34">
        <f t="shared" si="3"/>
        <v>1.57</v>
      </c>
      <c r="X6" s="34">
        <f t="shared" si="3"/>
        <v>2063.69</v>
      </c>
      <c r="Y6" s="35">
        <f>IF(Y7="",NA(),Y7)</f>
        <v>100</v>
      </c>
      <c r="Z6" s="35">
        <f t="shared" ref="Z6:AH6" si="4">IF(Z7="",NA(),Z7)</f>
        <v>100</v>
      </c>
      <c r="AA6" s="35">
        <f t="shared" si="4"/>
        <v>99.74</v>
      </c>
      <c r="AB6" s="35">
        <f t="shared" si="4"/>
        <v>99.75</v>
      </c>
      <c r="AC6" s="35">
        <f t="shared" si="4"/>
        <v>112.79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160.62</v>
      </c>
      <c r="BG6" s="34">
        <f t="shared" ref="BG6:BO6" si="7">IF(BG7="",NA(),BG7)</f>
        <v>0</v>
      </c>
      <c r="BH6" s="34">
        <f t="shared" si="7"/>
        <v>0</v>
      </c>
      <c r="BI6" s="34">
        <f t="shared" si="7"/>
        <v>0</v>
      </c>
      <c r="BJ6" s="34">
        <f t="shared" si="7"/>
        <v>0</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53.38</v>
      </c>
      <c r="BR6" s="35">
        <f t="shared" ref="BR6:BZ6" si="8">IF(BR7="",NA(),BR7)</f>
        <v>63.32</v>
      </c>
      <c r="BS6" s="35">
        <f t="shared" si="8"/>
        <v>56.77</v>
      </c>
      <c r="BT6" s="35">
        <f t="shared" si="8"/>
        <v>45.52</v>
      </c>
      <c r="BU6" s="35">
        <f t="shared" si="8"/>
        <v>54.33</v>
      </c>
      <c r="BV6" s="35">
        <f t="shared" si="8"/>
        <v>66.22</v>
      </c>
      <c r="BW6" s="35">
        <f t="shared" si="8"/>
        <v>69.87</v>
      </c>
      <c r="BX6" s="35">
        <f t="shared" si="8"/>
        <v>74.3</v>
      </c>
      <c r="BY6" s="35">
        <f t="shared" si="8"/>
        <v>72.260000000000005</v>
      </c>
      <c r="BZ6" s="35">
        <f t="shared" si="8"/>
        <v>71.84</v>
      </c>
      <c r="CA6" s="34" t="str">
        <f>IF(CA7="","",IF(CA7="-","【-】","【"&amp;SUBSTITUTE(TEXT(CA7,"#,##0.00"),"-","△")&amp;"】"))</f>
        <v>【74.17】</v>
      </c>
      <c r="CB6" s="35">
        <f>IF(CB7="",NA(),CB7)</f>
        <v>221.16</v>
      </c>
      <c r="CC6" s="35">
        <f t="shared" ref="CC6:CK6" si="9">IF(CC7="",NA(),CC7)</f>
        <v>188.98</v>
      </c>
      <c r="CD6" s="35">
        <f t="shared" si="9"/>
        <v>210.06</v>
      </c>
      <c r="CE6" s="35">
        <f t="shared" si="9"/>
        <v>269.97000000000003</v>
      </c>
      <c r="CF6" s="35">
        <f t="shared" si="9"/>
        <v>233.55</v>
      </c>
      <c r="CG6" s="35">
        <f t="shared" si="9"/>
        <v>246.72</v>
      </c>
      <c r="CH6" s="35">
        <f t="shared" si="9"/>
        <v>234.96</v>
      </c>
      <c r="CI6" s="35">
        <f t="shared" si="9"/>
        <v>221.81</v>
      </c>
      <c r="CJ6" s="35">
        <f t="shared" si="9"/>
        <v>230.02</v>
      </c>
      <c r="CK6" s="35">
        <f t="shared" si="9"/>
        <v>228.47</v>
      </c>
      <c r="CL6" s="34" t="str">
        <f>IF(CL7="","",IF(CL7="-","【-】","【"&amp;SUBSTITUTE(TEXT(CL7,"#,##0.00"),"-","△")&amp;"】"))</f>
        <v>【218.56】</v>
      </c>
      <c r="CM6" s="35">
        <f>IF(CM7="",NA(),CM7)</f>
        <v>26.45</v>
      </c>
      <c r="CN6" s="35">
        <f t="shared" ref="CN6:CV6" si="10">IF(CN7="",NA(),CN7)</f>
        <v>27.5</v>
      </c>
      <c r="CO6" s="35">
        <f t="shared" si="10"/>
        <v>27.06</v>
      </c>
      <c r="CP6" s="35">
        <f t="shared" si="10"/>
        <v>25.42</v>
      </c>
      <c r="CQ6" s="35">
        <f t="shared" si="10"/>
        <v>25.94</v>
      </c>
      <c r="CR6" s="35">
        <f t="shared" si="10"/>
        <v>41.35</v>
      </c>
      <c r="CS6" s="35">
        <f t="shared" si="10"/>
        <v>42.9</v>
      </c>
      <c r="CT6" s="35">
        <f t="shared" si="10"/>
        <v>43.36</v>
      </c>
      <c r="CU6" s="35">
        <f t="shared" si="10"/>
        <v>42.56</v>
      </c>
      <c r="CV6" s="35">
        <f t="shared" si="10"/>
        <v>42.47</v>
      </c>
      <c r="CW6" s="34" t="str">
        <f>IF(CW7="","",IF(CW7="-","【-】","【"&amp;SUBSTITUTE(TEXT(CW7,"#,##0.00"),"-","△")&amp;"】"))</f>
        <v>【42.86】</v>
      </c>
      <c r="CX6" s="35">
        <f>IF(CX7="",NA(),CX7)</f>
        <v>75.67</v>
      </c>
      <c r="CY6" s="35">
        <f t="shared" ref="CY6:DG6" si="11">IF(CY7="",NA(),CY7)</f>
        <v>75.069999999999993</v>
      </c>
      <c r="CZ6" s="35">
        <f t="shared" si="11"/>
        <v>75.86</v>
      </c>
      <c r="DA6" s="35">
        <f t="shared" si="11"/>
        <v>79.14</v>
      </c>
      <c r="DB6" s="35">
        <f t="shared" si="11"/>
        <v>79.94</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392111</v>
      </c>
      <c r="D7" s="37">
        <v>47</v>
      </c>
      <c r="E7" s="37">
        <v>17</v>
      </c>
      <c r="F7" s="37">
        <v>4</v>
      </c>
      <c r="G7" s="37">
        <v>0</v>
      </c>
      <c r="H7" s="37" t="s">
        <v>97</v>
      </c>
      <c r="I7" s="37" t="s">
        <v>98</v>
      </c>
      <c r="J7" s="37" t="s">
        <v>99</v>
      </c>
      <c r="K7" s="37" t="s">
        <v>100</v>
      </c>
      <c r="L7" s="37" t="s">
        <v>101</v>
      </c>
      <c r="M7" s="37" t="s">
        <v>102</v>
      </c>
      <c r="N7" s="38" t="s">
        <v>103</v>
      </c>
      <c r="O7" s="38" t="s">
        <v>104</v>
      </c>
      <c r="P7" s="38">
        <v>9.75</v>
      </c>
      <c r="Q7" s="38">
        <v>95.05</v>
      </c>
      <c r="R7" s="38">
        <v>2370</v>
      </c>
      <c r="S7" s="38">
        <v>33340</v>
      </c>
      <c r="T7" s="38">
        <v>126.46</v>
      </c>
      <c r="U7" s="38">
        <v>263.64</v>
      </c>
      <c r="V7" s="38">
        <v>3240</v>
      </c>
      <c r="W7" s="38">
        <v>1.57</v>
      </c>
      <c r="X7" s="38">
        <v>2063.69</v>
      </c>
      <c r="Y7" s="38">
        <v>100</v>
      </c>
      <c r="Z7" s="38">
        <v>100</v>
      </c>
      <c r="AA7" s="38">
        <v>99.74</v>
      </c>
      <c r="AB7" s="38">
        <v>99.75</v>
      </c>
      <c r="AC7" s="38">
        <v>112.79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160.62</v>
      </c>
      <c r="BG7" s="38">
        <v>0</v>
      </c>
      <c r="BH7" s="38">
        <v>0</v>
      </c>
      <c r="BI7" s="38">
        <v>0</v>
      </c>
      <c r="BJ7" s="38">
        <v>0</v>
      </c>
      <c r="BK7" s="38">
        <v>1434.89</v>
      </c>
      <c r="BL7" s="38">
        <v>1298.9100000000001</v>
      </c>
      <c r="BM7" s="38">
        <v>1243.71</v>
      </c>
      <c r="BN7" s="38">
        <v>1194.1500000000001</v>
      </c>
      <c r="BO7" s="38">
        <v>1206.79</v>
      </c>
      <c r="BP7" s="38">
        <v>1218.7</v>
      </c>
      <c r="BQ7" s="38">
        <v>53.38</v>
      </c>
      <c r="BR7" s="38">
        <v>63.32</v>
      </c>
      <c r="BS7" s="38">
        <v>56.77</v>
      </c>
      <c r="BT7" s="38">
        <v>45.52</v>
      </c>
      <c r="BU7" s="38">
        <v>54.33</v>
      </c>
      <c r="BV7" s="38">
        <v>66.22</v>
      </c>
      <c r="BW7" s="38">
        <v>69.87</v>
      </c>
      <c r="BX7" s="38">
        <v>74.3</v>
      </c>
      <c r="BY7" s="38">
        <v>72.260000000000005</v>
      </c>
      <c r="BZ7" s="38">
        <v>71.84</v>
      </c>
      <c r="CA7" s="38">
        <v>74.17</v>
      </c>
      <c r="CB7" s="38">
        <v>221.16</v>
      </c>
      <c r="CC7" s="38">
        <v>188.98</v>
      </c>
      <c r="CD7" s="38">
        <v>210.06</v>
      </c>
      <c r="CE7" s="38">
        <v>269.97000000000003</v>
      </c>
      <c r="CF7" s="38">
        <v>233.55</v>
      </c>
      <c r="CG7" s="38">
        <v>246.72</v>
      </c>
      <c r="CH7" s="38">
        <v>234.96</v>
      </c>
      <c r="CI7" s="38">
        <v>221.81</v>
      </c>
      <c r="CJ7" s="38">
        <v>230.02</v>
      </c>
      <c r="CK7" s="38">
        <v>228.47</v>
      </c>
      <c r="CL7" s="38">
        <v>218.56</v>
      </c>
      <c r="CM7" s="38">
        <v>26.45</v>
      </c>
      <c r="CN7" s="38">
        <v>27.5</v>
      </c>
      <c r="CO7" s="38">
        <v>27.06</v>
      </c>
      <c r="CP7" s="38">
        <v>25.42</v>
      </c>
      <c r="CQ7" s="38">
        <v>25.94</v>
      </c>
      <c r="CR7" s="38">
        <v>41.35</v>
      </c>
      <c r="CS7" s="38">
        <v>42.9</v>
      </c>
      <c r="CT7" s="38">
        <v>43.36</v>
      </c>
      <c r="CU7" s="38">
        <v>42.56</v>
      </c>
      <c r="CV7" s="38">
        <v>42.47</v>
      </c>
      <c r="CW7" s="38">
        <v>42.86</v>
      </c>
      <c r="CX7" s="38">
        <v>75.67</v>
      </c>
      <c r="CY7" s="38">
        <v>75.069999999999993</v>
      </c>
      <c r="CZ7" s="38">
        <v>75.86</v>
      </c>
      <c r="DA7" s="38">
        <v>79.14</v>
      </c>
      <c r="DB7" s="38">
        <v>79.94</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黒岩　保</cp:lastModifiedBy>
  <cp:lastPrinted>2021-01-22T02:41:43Z</cp:lastPrinted>
  <dcterms:created xsi:type="dcterms:W3CDTF">2020-12-04T02:57:34Z</dcterms:created>
  <dcterms:modified xsi:type="dcterms:W3CDTF">2021-01-22T02:41:46Z</dcterms:modified>
  <cp:category/>
</cp:coreProperties>
</file>