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0155\Desktop\"/>
    </mc:Choice>
  </mc:AlternateContent>
  <xr:revisionPtr revIDLastSave="0" documentId="13_ncr:1_{9C014B14-D540-455C-BC47-5D450C6063C2}" xr6:coauthVersionLast="36" xr6:coauthVersionMax="36" xr10:uidLastSave="{00000000-0000-0000-0000-000000000000}"/>
  <workbookProtection workbookAlgorithmName="SHA-512" workbookHashValue="IQBpIuCkqPCJ3wJeUhkklzSJQAtNTNdGD09bvYtqSHH+tsINXPoNbgMd1K071/7t93T6ZeXp0cNkz3l+WIgPzw==" workbookSaltValue="g9Ku7qF2jFgEdFnCM3XjLg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I10" i="4"/>
  <c r="AL8" i="4"/>
  <c r="P8" i="4"/>
  <c r="I8" i="4"/>
</calcChain>
</file>

<file path=xl/sharedStrings.xml><?xml version="1.0" encoding="utf-8"?>
<sst xmlns="http://schemas.openxmlformats.org/spreadsheetml/2006/main" count="236" uniqueCount="121">
  <si>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</si>
  <si>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</si>
  <si>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</si>
  <si>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</si>
  <si>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</si>
  <si>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</si>
  <si>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</si>
  <si>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</si>
  <si>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</si>
  <si>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</si>
  <si>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</si>
  <si>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</si>
  <si>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</si>
  <si>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</si>
  <si>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</si>
  <si>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</si>
  <si>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</si>
  <si>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</si>
  <si>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</si>
  <si>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</si>
  <si>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</si>
  <si>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</si>
  <si>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</si>
  <si>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</si>
  <si>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</si>
  <si>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</si>
  <si>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</si>
  <si>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</si>
  <si>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</si>
  <si>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</si>
  <si>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</si>
  <si>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</si>
  <si>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</si>
  <si>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</si>
  <si>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</si>
  <si>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</si>
  <si>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</si>
  <si>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</si>
  <si>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</si>
  <si>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</si>
  <si>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</si>
  <si>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</si>
  <si>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</si>
  <si>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</si>
  <si>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</si>
  <si>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</si>
  <si>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</si>
  <si>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</si>
  <si>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</si>
  <si>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</si>
  <si>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</si>
  <si>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</si>
  <si>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</si>
  <si>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</si>
  <si>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</si>
  <si>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</si>
  <si>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</si>
  <si>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</si>
  <si>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</si>
  <si>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</si>
  <si>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</si>
  <si>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</si>
  <si>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</si>
  <si>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</si>
  <si>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</si>
  <si>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</si>
  <si>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</si>
  <si>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</si>
  <si>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</si>
  <si>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</si>
  <si>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</si>
  <si>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</si>
  <si>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</si>
  <si>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</si>
  <si>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</si>
  <si>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</si>
  <si>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</si>
  <si>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</si>
  <si>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</si>
  <si>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</si>
  <si>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</si>
  <si>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</si>
  <si>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</si>
  <si>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</si>
  <si>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</si>
  <si>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</si>
  <si>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</si>
  <si>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</si>
  <si>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</si>
  <si>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</si>
  <si>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</si>
  <si>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</si>
  <si>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</si>
  <si>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</si>
  <si>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</si>
  <si>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</si>
  <si>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</si>
  <si>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</si>
  <si>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芸西村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</si>
  <si>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</si>
  <si>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</si>
  <si>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</si>
  <si>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</si>
  <si>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</si>
  <si>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</si>
  <si>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</si>
  <si>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</si>
  <si>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</si>
  <si>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</si>
  <si>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</si>
  <si>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</si>
  <si>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</si>
  <si>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</si>
  <si>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</si>
  <si>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</si>
  <si>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</si>
  <si>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</si>
  <si>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</si>
  <si>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収益的収支費はほぼ100％に近くなっているが、収益の多くを一般会計からの繰入金に頼っている状況である。今後は料金収入の増加を図り、経費を抑える必要がある。　　　　　　　　　　　　　　　　経費回収率及び汚水処理原価は平均値より良好である。維持管理業務を民間に委託し、長期契約にするなど経費節減に努めた結果である。今後は施設の老朽化に伴う修繕費の増加など、収支の悪化も見込まれるため注意する必要がある。　　　　　　　　　施設利用率は平均値を上回っているが、依然として低率である。水洗化率のさらなる上昇を図り、使用水量の増加に努めたい。</t>
    <rPh sb="0" eb="3">
      <t>シュウエキテキ</t>
    </rPh>
    <rPh sb="3" eb="5">
      <t>シュウシ</t>
    </rPh>
    <rPh sb="5" eb="6">
      <t>ヒ</t>
    </rPh>
    <rPh sb="14" eb="15">
      <t>チカ</t>
    </rPh>
    <rPh sb="23" eb="25">
      <t>シュウエキ</t>
    </rPh>
    <rPh sb="26" eb="27">
      <t>オオ</t>
    </rPh>
    <rPh sb="29" eb="31">
      <t>イッパン</t>
    </rPh>
    <rPh sb="31" eb="33">
      <t>カイケイ</t>
    </rPh>
    <rPh sb="36" eb="38">
      <t>クリイレ</t>
    </rPh>
    <rPh sb="38" eb="39">
      <t>キン</t>
    </rPh>
    <rPh sb="40" eb="41">
      <t>タヨ</t>
    </rPh>
    <rPh sb="45" eb="47">
      <t>ジョウキョウ</t>
    </rPh>
    <rPh sb="51" eb="53">
      <t>コンゴ</t>
    </rPh>
    <rPh sb="54" eb="56">
      <t>リョウキン</t>
    </rPh>
    <rPh sb="56" eb="58">
      <t>シュウニュウ</t>
    </rPh>
    <rPh sb="59" eb="61">
      <t>ゾウカ</t>
    </rPh>
    <rPh sb="62" eb="63">
      <t>ハカ</t>
    </rPh>
    <rPh sb="65" eb="67">
      <t>ケイヒ</t>
    </rPh>
    <rPh sb="68" eb="69">
      <t>オサ</t>
    </rPh>
    <rPh sb="71" eb="73">
      <t>ヒツヨウ</t>
    </rPh>
    <rPh sb="93" eb="95">
      <t>ケイヒ</t>
    </rPh>
    <rPh sb="95" eb="97">
      <t>カイシュウ</t>
    </rPh>
    <rPh sb="97" eb="98">
      <t>リツ</t>
    </rPh>
    <rPh sb="98" eb="99">
      <t>オヨ</t>
    </rPh>
    <rPh sb="100" eb="102">
      <t>オスイ</t>
    </rPh>
    <rPh sb="102" eb="104">
      <t>ショリ</t>
    </rPh>
    <rPh sb="104" eb="106">
      <t>ゲンカ</t>
    </rPh>
    <rPh sb="107" eb="109">
      <t>ヘイキン</t>
    </rPh>
    <rPh sb="109" eb="110">
      <t>チ</t>
    </rPh>
    <rPh sb="112" eb="114">
      <t>リョウコウ</t>
    </rPh>
    <rPh sb="118" eb="120">
      <t>イジ</t>
    </rPh>
    <rPh sb="120" eb="122">
      <t>カンリ</t>
    </rPh>
    <rPh sb="122" eb="124">
      <t>ギョウム</t>
    </rPh>
    <rPh sb="125" eb="127">
      <t>ミンカン</t>
    </rPh>
    <rPh sb="128" eb="130">
      <t>イタク</t>
    </rPh>
    <rPh sb="132" eb="134">
      <t>チョウキ</t>
    </rPh>
    <rPh sb="134" eb="136">
      <t>ケイヤク</t>
    </rPh>
    <rPh sb="141" eb="143">
      <t>ケイヒ</t>
    </rPh>
    <rPh sb="143" eb="145">
      <t>セツゲン</t>
    </rPh>
    <rPh sb="146" eb="147">
      <t>ツト</t>
    </rPh>
    <rPh sb="149" eb="151">
      <t>ケッカ</t>
    </rPh>
    <rPh sb="155" eb="157">
      <t>コンゴ</t>
    </rPh>
    <rPh sb="158" eb="160">
      <t>シセツ</t>
    </rPh>
    <rPh sb="161" eb="164">
      <t>ロウキュウカ</t>
    </rPh>
    <rPh sb="165" eb="166">
      <t>トモナ</t>
    </rPh>
    <rPh sb="167" eb="170">
      <t>シュウゼンヒ</t>
    </rPh>
    <rPh sb="171" eb="173">
      <t>ゾウカ</t>
    </rPh>
    <rPh sb="176" eb="178">
      <t>シュウシ</t>
    </rPh>
    <rPh sb="179" eb="181">
      <t>アッカ</t>
    </rPh>
    <rPh sb="182" eb="184">
      <t>ミコ</t>
    </rPh>
    <rPh sb="189" eb="191">
      <t>チュウイ</t>
    </rPh>
    <rPh sb="193" eb="195">
      <t>ヒツヨウ</t>
    </rPh>
    <rPh sb="208" eb="210">
      <t>シセツ</t>
    </rPh>
    <rPh sb="210" eb="212">
      <t>リヨウ</t>
    </rPh>
    <rPh sb="212" eb="213">
      <t>リツ</t>
    </rPh>
    <rPh sb="214" eb="216">
      <t>ヘイキン</t>
    </rPh>
    <rPh sb="216" eb="217">
      <t>チ</t>
    </rPh>
    <rPh sb="218" eb="220">
      <t>ウワマワ</t>
    </rPh>
    <rPh sb="226" eb="228">
      <t>イゼン</t>
    </rPh>
    <rPh sb="231" eb="233">
      <t>テイリツ</t>
    </rPh>
    <rPh sb="237" eb="240">
      <t>スイセンカ</t>
    </rPh>
    <rPh sb="240" eb="241">
      <t>リツ</t>
    </rPh>
    <rPh sb="246" eb="248">
      <t>ジョウショウ</t>
    </rPh>
    <rPh sb="249" eb="250">
      <t>ハカ</t>
    </rPh>
    <rPh sb="252" eb="254">
      <t>シヨウ</t>
    </rPh>
    <rPh sb="254" eb="256">
      <t>スイリョウ</t>
    </rPh>
    <rPh sb="257" eb="259">
      <t>ゾウカ</t>
    </rPh>
    <rPh sb="260" eb="261">
      <t>ツト</t>
    </rPh>
    <phoneticPr fontId="4"/>
  </si>
  <si>
    <t>供用開始から18年が経過している。処理場等の電気・機械設備は、平成21年に策定した長寿命化計画による対策工事が平成29年度に完了した。計画的に改修を実施しており、工事費の低減に努めている。管渠は小口径の塩ビ管がほとんどを占めていることから、現在は目立った老朽化は見られない。しかし、今後対策するストックマネジメント計画には機械・電気設備に加え管渠の老朽化対策も講じる予定である。</t>
    <rPh sb="0" eb="2">
      <t>キョウヨウ</t>
    </rPh>
    <rPh sb="2" eb="4">
      <t>カイシ</t>
    </rPh>
    <rPh sb="8" eb="9">
      <t>ネン</t>
    </rPh>
    <rPh sb="10" eb="12">
      <t>ケイカ</t>
    </rPh>
    <rPh sb="17" eb="20">
      <t>ショリジョウ</t>
    </rPh>
    <rPh sb="20" eb="21">
      <t>トウ</t>
    </rPh>
    <rPh sb="22" eb="24">
      <t>デンキ</t>
    </rPh>
    <rPh sb="25" eb="27">
      <t>キカイ</t>
    </rPh>
    <rPh sb="27" eb="29">
      <t>セツビ</t>
    </rPh>
    <rPh sb="31" eb="33">
      <t>ヘイセイ</t>
    </rPh>
    <rPh sb="35" eb="36">
      <t>ネン</t>
    </rPh>
    <rPh sb="37" eb="39">
      <t>サクテイ</t>
    </rPh>
    <rPh sb="41" eb="45">
      <t>チョウジュミョウカ</t>
    </rPh>
    <rPh sb="45" eb="47">
      <t>ケイカク</t>
    </rPh>
    <rPh sb="50" eb="52">
      <t>タイサク</t>
    </rPh>
    <rPh sb="52" eb="54">
      <t>コウジ</t>
    </rPh>
    <rPh sb="55" eb="57">
      <t>ヘイセイ</t>
    </rPh>
    <rPh sb="59" eb="61">
      <t>ネンド</t>
    </rPh>
    <rPh sb="62" eb="64">
      <t>カンリョウ</t>
    </rPh>
    <rPh sb="67" eb="70">
      <t>ケイカクテキ</t>
    </rPh>
    <rPh sb="71" eb="73">
      <t>カイシュウ</t>
    </rPh>
    <rPh sb="74" eb="76">
      <t>ジッシ</t>
    </rPh>
    <rPh sb="81" eb="84">
      <t>コウジヒ</t>
    </rPh>
    <rPh sb="85" eb="87">
      <t>テイゲン</t>
    </rPh>
    <rPh sb="88" eb="89">
      <t>ツト</t>
    </rPh>
    <rPh sb="94" eb="96">
      <t>カンキョ</t>
    </rPh>
    <rPh sb="97" eb="100">
      <t>ショウコウケイ</t>
    </rPh>
    <rPh sb="101" eb="102">
      <t>エン</t>
    </rPh>
    <rPh sb="103" eb="104">
      <t>カン</t>
    </rPh>
    <rPh sb="110" eb="111">
      <t>シ</t>
    </rPh>
    <rPh sb="120" eb="122">
      <t>ゲンザイ</t>
    </rPh>
    <rPh sb="123" eb="125">
      <t>メダ</t>
    </rPh>
    <rPh sb="127" eb="130">
      <t>ロウキュウカ</t>
    </rPh>
    <rPh sb="131" eb="132">
      <t>ミ</t>
    </rPh>
    <rPh sb="141" eb="143">
      <t>コンゴ</t>
    </rPh>
    <rPh sb="143" eb="145">
      <t>タイサク</t>
    </rPh>
    <rPh sb="157" eb="159">
      <t>ケイカク</t>
    </rPh>
    <rPh sb="161" eb="163">
      <t>キカイ</t>
    </rPh>
    <rPh sb="164" eb="166">
      <t>デンキ</t>
    </rPh>
    <rPh sb="166" eb="168">
      <t>セツビ</t>
    </rPh>
    <rPh sb="169" eb="170">
      <t>クワ</t>
    </rPh>
    <rPh sb="171" eb="173">
      <t>カンキョ</t>
    </rPh>
    <rPh sb="174" eb="177">
      <t>ロウキュウカ</t>
    </rPh>
    <rPh sb="177" eb="179">
      <t>タイサク</t>
    </rPh>
    <rPh sb="180" eb="181">
      <t>コウ</t>
    </rPh>
    <rPh sb="183" eb="185">
      <t>ヨテイ</t>
    </rPh>
    <phoneticPr fontId="4"/>
  </si>
  <si>
    <t>供用開始から18年が経過し、水洗化率は順調に上昇している。経費回収率及び汚水処理原価も良好に推移しており、経費の節減は図られている。しかし、今後は施設の老朽化や人件費の高騰に伴い、維持管理費の増高が想定されることから、慎重な経営を行わなければならない。処理場施設及び管渠の建設工事に留め、また、下水道への加入促進を行い収支の改善に努める。</t>
    <rPh sb="0" eb="2">
      <t>キョウヨウ</t>
    </rPh>
    <rPh sb="2" eb="4">
      <t>カイシ</t>
    </rPh>
    <rPh sb="8" eb="9">
      <t>ネン</t>
    </rPh>
    <rPh sb="10" eb="12">
      <t>ケイカ</t>
    </rPh>
    <rPh sb="14" eb="17">
      <t>スイセンカ</t>
    </rPh>
    <rPh sb="17" eb="18">
      <t>リツ</t>
    </rPh>
    <rPh sb="19" eb="21">
      <t>ジュンチョウ</t>
    </rPh>
    <rPh sb="22" eb="24">
      <t>ジョウショウ</t>
    </rPh>
    <rPh sb="29" eb="31">
      <t>ケイヒ</t>
    </rPh>
    <rPh sb="31" eb="33">
      <t>カイシュウ</t>
    </rPh>
    <rPh sb="33" eb="34">
      <t>リツ</t>
    </rPh>
    <rPh sb="34" eb="35">
      <t>オヨ</t>
    </rPh>
    <rPh sb="36" eb="38">
      <t>オスイ</t>
    </rPh>
    <rPh sb="38" eb="40">
      <t>ショリ</t>
    </rPh>
    <rPh sb="40" eb="42">
      <t>ゲンカ</t>
    </rPh>
    <rPh sb="43" eb="45">
      <t>リョウコウ</t>
    </rPh>
    <rPh sb="46" eb="48">
      <t>スイイ</t>
    </rPh>
    <rPh sb="53" eb="55">
      <t>ケイヒ</t>
    </rPh>
    <rPh sb="56" eb="58">
      <t>セツゲン</t>
    </rPh>
    <rPh sb="59" eb="60">
      <t>ハカ</t>
    </rPh>
    <rPh sb="70" eb="72">
      <t>コンゴ</t>
    </rPh>
    <rPh sb="73" eb="75">
      <t>シセツ</t>
    </rPh>
    <rPh sb="76" eb="79">
      <t>ロウキュウカ</t>
    </rPh>
    <rPh sb="80" eb="83">
      <t>ジンケンヒ</t>
    </rPh>
    <rPh sb="84" eb="86">
      <t>コウトウ</t>
    </rPh>
    <rPh sb="87" eb="88">
      <t>トモナ</t>
    </rPh>
    <rPh sb="90" eb="92">
      <t>イジ</t>
    </rPh>
    <rPh sb="92" eb="95">
      <t>カンリヒ</t>
    </rPh>
    <rPh sb="96" eb="97">
      <t>ゾウ</t>
    </rPh>
    <rPh sb="97" eb="98">
      <t>コウ</t>
    </rPh>
    <rPh sb="99" eb="101">
      <t>ソウテイ</t>
    </rPh>
    <rPh sb="109" eb="111">
      <t>シンチョウ</t>
    </rPh>
    <rPh sb="112" eb="114">
      <t>ケイエイ</t>
    </rPh>
    <rPh sb="115" eb="116">
      <t>オコナ</t>
    </rPh>
    <rPh sb="126" eb="129">
      <t>ショリジョウ</t>
    </rPh>
    <rPh sb="129" eb="131">
      <t>シセツ</t>
    </rPh>
    <rPh sb="131" eb="132">
      <t>オヨ</t>
    </rPh>
    <rPh sb="133" eb="135">
      <t>カンキョ</t>
    </rPh>
    <rPh sb="136" eb="138">
      <t>ケンセツ</t>
    </rPh>
    <rPh sb="138" eb="140">
      <t>コウジ</t>
    </rPh>
    <rPh sb="141" eb="142">
      <t>トド</t>
    </rPh>
    <rPh sb="147" eb="150">
      <t>ゲスイドウ</t>
    </rPh>
    <rPh sb="152" eb="154">
      <t>カニュウ</t>
    </rPh>
    <rPh sb="154" eb="156">
      <t>ソクシン</t>
    </rPh>
    <rPh sb="157" eb="158">
      <t>オコナ</t>
    </rPh>
    <rPh sb="159" eb="161">
      <t>シュウシ</t>
    </rPh>
    <rPh sb="162" eb="164">
      <t>カイゼン</t>
    </rPh>
    <rPh sb="165" eb="166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</si>
</sst>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B-413F-9149-46928C1DA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0.09</c:v>
                </c:pt>
                <c:pt idx="2">
                  <c:v>0.09</c:v>
                </c:pt>
                <c:pt idx="3">
                  <c:v>0.13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B-413F-9149-46928C1DA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44.4</c:v>
                </c:pt>
                <c:pt idx="1">
                  <c:v>45.02</c:v>
                </c:pt>
                <c:pt idx="2">
                  <c:v>43.56</c:v>
                </c:pt>
                <c:pt idx="3">
                  <c:v>43.78</c:v>
                </c:pt>
                <c:pt idx="4">
                  <c:v>45.02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2-4E97-B851-CD8EBDDD7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36.65</c:v>
                </c:pt>
                <c:pt idx="1">
                  <c:v>42.9</c:v>
                </c:pt>
                <c:pt idx="2">
                  <c:v>43.36</c:v>
                </c:pt>
                <c:pt idx="3">
                  <c:v>42.56</c:v>
                </c:pt>
                <c:pt idx="4">
                  <c:v>42.47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2-4E97-B851-CD8EBDDD7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72.97</c:v>
                </c:pt>
                <c:pt idx="1">
                  <c:v>74.13</c:v>
                </c:pt>
                <c:pt idx="2">
                  <c:v>74.13</c:v>
                </c:pt>
                <c:pt idx="3">
                  <c:v>75.58</c:v>
                </c:pt>
                <c:pt idx="4">
                  <c:v>76.17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0-47DB-A55D-1033DDB33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68.83</c:v>
                </c:pt>
                <c:pt idx="1">
                  <c:v>83.5</c:v>
                </c:pt>
                <c:pt idx="2">
                  <c:v>83.06</c:v>
                </c:pt>
                <c:pt idx="3">
                  <c:v>83.32</c:v>
                </c:pt>
                <c:pt idx="4">
                  <c:v>83.75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0-47DB-A55D-1033DDB33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99.23</c:v>
                </c:pt>
                <c:pt idx="1">
                  <c:v>99.34</c:v>
                </c:pt>
                <c:pt idx="2">
                  <c:v>99.23</c:v>
                </c:pt>
                <c:pt idx="3">
                  <c:v>99.23</c:v>
                </c:pt>
                <c:pt idx="4">
                  <c:v>99.66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9-47D8-B4EF-F50BFA851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9-47D8-B4EF-F50BFA851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4-4085-8970-CB20C17DD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4-4085-8970-CB20C17DD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D-457F-8F52-EF6AF7C26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D-457F-8F52-EF6AF7C26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D-4A8F-BC5C-03CC17B37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D-4A8F-BC5C-03CC17B37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4-4E94-B170-7505A5A3C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4-4E94-B170-7505A5A3C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369.82</c:v>
                </c:pt>
                <c:pt idx="1">
                  <c:v>437.96</c:v>
                </c:pt>
                <c:pt idx="2">
                  <c:v>294.8</c:v>
                </c:pt>
                <c:pt idx="3">
                  <c:v>697.6</c:v>
                </c:pt>
                <c:pt idx="4">
                  <c:v>580.96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5-465D-B262-45E5E8FC8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1673.47</c:v>
                </c:pt>
                <c:pt idx="1">
                  <c:v>1298.9100000000001</c:v>
                </c:pt>
                <c:pt idx="2">
                  <c:v>1243.71</c:v>
                </c:pt>
                <c:pt idx="3">
                  <c:v>1194.1500000000001</c:v>
                </c:pt>
                <c:pt idx="4">
                  <c:v>1206.79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5-465D-B262-45E5E8FC8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132.76</c:v>
                </c:pt>
                <c:pt idx="1">
                  <c:v>146.97</c:v>
                </c:pt>
                <c:pt idx="2">
                  <c:v>126.88</c:v>
                </c:pt>
                <c:pt idx="3">
                  <c:v>97.08</c:v>
                </c:pt>
                <c:pt idx="4">
                  <c:v>98.48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6-4AC8-B78C-B39C4427D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49.22</c:v>
                </c:pt>
                <c:pt idx="1">
                  <c:v>69.87</c:v>
                </c:pt>
                <c:pt idx="2">
                  <c:v>74.3</c:v>
                </c:pt>
                <c:pt idx="3">
                  <c:v>72.260000000000005</c:v>
                </c:pt>
                <c:pt idx="4">
                  <c:v>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6-4AC8-B78C-B39C4427D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109.27</c:v>
                </c:pt>
                <c:pt idx="1">
                  <c:v>99.49</c:v>
                </c:pt>
                <c:pt idx="2">
                  <c:v>114.8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5-4E4C-B1E2-89C76FF6B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332.02</c:v>
                </c:pt>
                <c:pt idx="1">
                  <c:v>234.96</c:v>
                </c:pt>
                <c:pt idx="2">
                  <c:v>221.81</c:v>
                </c:pt>
                <c:pt idx="3">
                  <c:v>230.02</c:v>
                </c:pt>
                <c:pt idx="4">
                  <c:v>228.47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5-4E4C-B1E2-89C76FF6B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高知県　芸西村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特定環境保全公共下水道</v>
      </c>
      <c r="Q8" s="49"/>
      <c r="R8" s="49"/>
      <c r="S8" s="49"/>
      <c r="T8" s="49"/>
      <c r="U8" s="49"/>
      <c r="V8" s="49"/>
      <c r="W8" s="49" t="str">
        <f>データ!L6</f>
        <v>D2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3729</v>
      </c>
      <c r="AM8" s="51"/>
      <c r="AN8" s="51"/>
      <c r="AO8" s="51"/>
      <c r="AP8" s="51"/>
      <c r="AQ8" s="51"/>
      <c r="AR8" s="51"/>
      <c r="AS8" s="51"/>
      <c r="AT8" s="46">
        <f>データ!T6</f>
        <v>39.6</v>
      </c>
      <c r="AU8" s="46"/>
      <c r="AV8" s="46"/>
      <c r="AW8" s="46"/>
      <c r="AX8" s="46"/>
      <c r="AY8" s="46"/>
      <c r="AZ8" s="46"/>
      <c r="BA8" s="46"/>
      <c r="BB8" s="46">
        <f>データ!U6</f>
        <v>94.17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91.34</v>
      </c>
      <c r="Q10" s="46"/>
      <c r="R10" s="46"/>
      <c r="S10" s="46"/>
      <c r="T10" s="46"/>
      <c r="U10" s="46"/>
      <c r="V10" s="46"/>
      <c r="W10" s="46">
        <f>データ!Q6</f>
        <v>97.65</v>
      </c>
      <c r="X10" s="46"/>
      <c r="Y10" s="46"/>
      <c r="Z10" s="46"/>
      <c r="AA10" s="46"/>
      <c r="AB10" s="46"/>
      <c r="AC10" s="46"/>
      <c r="AD10" s="51">
        <f>データ!R6</f>
        <v>2200</v>
      </c>
      <c r="AE10" s="51"/>
      <c r="AF10" s="51"/>
      <c r="AG10" s="51"/>
      <c r="AH10" s="51"/>
      <c r="AI10" s="51"/>
      <c r="AJ10" s="51"/>
      <c r="AK10" s="2"/>
      <c r="AL10" s="51">
        <f>データ!V6</f>
        <v>3386</v>
      </c>
      <c r="AM10" s="51"/>
      <c r="AN10" s="51"/>
      <c r="AO10" s="51"/>
      <c r="AP10" s="51"/>
      <c r="AQ10" s="51"/>
      <c r="AR10" s="51"/>
      <c r="AS10" s="51"/>
      <c r="AT10" s="46">
        <f>データ!W6</f>
        <v>1.17</v>
      </c>
      <c r="AU10" s="46"/>
      <c r="AV10" s="46"/>
      <c r="AW10" s="46"/>
      <c r="AX10" s="46"/>
      <c r="AY10" s="46"/>
      <c r="AZ10" s="46"/>
      <c r="BA10" s="46"/>
      <c r="BB10" s="46">
        <f>データ!X6</f>
        <v>2894.02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118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119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120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【1,218.70】</v>
      </c>
      <c r="I86" s="26" t="str">
        <f>データ!CA6</f>
        <v>【74.17】</v>
      </c>
      <c r="J86" s="26" t="str">
        <f>データ!CL6</f>
        <v>【218.56】</v>
      </c>
      <c r="K86" s="26" t="str">
        <f>データ!CW6</f>
        <v>【42.86】</v>
      </c>
      <c r="L86" s="26" t="str">
        <f>データ!DH6</f>
        <v>【84.20】</v>
      </c>
      <c r="M86" s="26" t="s">
        <v>43</v>
      </c>
      <c r="N86" s="26" t="s">
        <v>44</v>
      </c>
      <c r="O86" s="26" t="str">
        <f>データ!EO6</f>
        <v>【0.28】</v>
      </c>
    </row>
  </sheetData>
  <sheetProtection algorithmName="SHA-512" hashValue="AgC4RURyDBlaSGabsf1MxD/vpfNlqCzWpT0D5IAJk/tUFUDD/57xvw5P0FIX3Yqoddk/njEiqQ+U2yCaT6YV7w==" saltValue="zWqe3nFUaR9XAPieFFLx0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393070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高知県　芸西村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91.34</v>
      </c>
      <c r="Q6" s="34">
        <f t="shared" si="3"/>
        <v>97.65</v>
      </c>
      <c r="R6" s="34">
        <f t="shared" si="3"/>
        <v>2200</v>
      </c>
      <c r="S6" s="34">
        <f t="shared" si="3"/>
        <v>3729</v>
      </c>
      <c r="T6" s="34">
        <f t="shared" si="3"/>
        <v>39.6</v>
      </c>
      <c r="U6" s="34">
        <f t="shared" si="3"/>
        <v>94.17</v>
      </c>
      <c r="V6" s="34">
        <f t="shared" si="3"/>
        <v>3386</v>
      </c>
      <c r="W6" s="34">
        <f t="shared" si="3"/>
        <v>1.17</v>
      </c>
      <c r="X6" s="34">
        <f t="shared" si="3"/>
        <v>2894.02</v>
      </c>
      <c r="Y6" s="35">
        <f>IF(Y7="",NA(),Y7)</f>
        <v>99.23</v>
      </c>
      <c r="Z6" s="35">
        <f t="shared" ref="Z6:AH6" si="4">IF(Z7="",NA(),Z7)</f>
        <v>99.34</v>
      </c>
      <c r="AA6" s="35">
        <f t="shared" si="4"/>
        <v>99.23</v>
      </c>
      <c r="AB6" s="35">
        <f t="shared" si="4"/>
        <v>99.23</v>
      </c>
      <c r="AC6" s="35">
        <f t="shared" si="4"/>
        <v>99.66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369.82</v>
      </c>
      <c r="BG6" s="35">
        <f t="shared" ref="BG6:BO6" si="7">IF(BG7="",NA(),BG7)</f>
        <v>437.96</v>
      </c>
      <c r="BH6" s="35">
        <f t="shared" si="7"/>
        <v>294.8</v>
      </c>
      <c r="BI6" s="35">
        <f t="shared" si="7"/>
        <v>697.6</v>
      </c>
      <c r="BJ6" s="35">
        <f t="shared" si="7"/>
        <v>580.96</v>
      </c>
      <c r="BK6" s="35">
        <f t="shared" si="7"/>
        <v>1673.47</v>
      </c>
      <c r="BL6" s="35">
        <f t="shared" si="7"/>
        <v>1298.9100000000001</v>
      </c>
      <c r="BM6" s="35">
        <f t="shared" si="7"/>
        <v>1243.71</v>
      </c>
      <c r="BN6" s="35">
        <f t="shared" si="7"/>
        <v>1194.1500000000001</v>
      </c>
      <c r="BO6" s="35">
        <f t="shared" si="7"/>
        <v>1206.79</v>
      </c>
      <c r="BP6" s="34" t="str">
        <f>IF(BP7="","",IF(BP7="-","【-】","【"&amp;SUBSTITUTE(TEXT(BP7,"#,##0.00"),"-","△")&amp;"】"))</f>
        <v>【1,218.70】</v>
      </c>
      <c r="BQ6" s="35">
        <f>IF(BQ7="",NA(),BQ7)</f>
        <v>132.76</v>
      </c>
      <c r="BR6" s="35">
        <f t="shared" ref="BR6:BZ6" si="8">IF(BR7="",NA(),BR7)</f>
        <v>146.97</v>
      </c>
      <c r="BS6" s="35">
        <f t="shared" si="8"/>
        <v>126.88</v>
      </c>
      <c r="BT6" s="35">
        <f t="shared" si="8"/>
        <v>97.08</v>
      </c>
      <c r="BU6" s="35">
        <f t="shared" si="8"/>
        <v>98.48</v>
      </c>
      <c r="BV6" s="35">
        <f t="shared" si="8"/>
        <v>49.22</v>
      </c>
      <c r="BW6" s="35">
        <f t="shared" si="8"/>
        <v>69.87</v>
      </c>
      <c r="BX6" s="35">
        <f t="shared" si="8"/>
        <v>74.3</v>
      </c>
      <c r="BY6" s="35">
        <f t="shared" si="8"/>
        <v>72.260000000000005</v>
      </c>
      <c r="BZ6" s="35">
        <f t="shared" si="8"/>
        <v>71.84</v>
      </c>
      <c r="CA6" s="34" t="str">
        <f>IF(CA7="","",IF(CA7="-","【-】","【"&amp;SUBSTITUTE(TEXT(CA7,"#,##0.00"),"-","△")&amp;"】"))</f>
        <v>【74.17】</v>
      </c>
      <c r="CB6" s="35">
        <f>IF(CB7="",NA(),CB7)</f>
        <v>109.27</v>
      </c>
      <c r="CC6" s="35">
        <f t="shared" ref="CC6:CK6" si="9">IF(CC7="",NA(),CC7)</f>
        <v>99.49</v>
      </c>
      <c r="CD6" s="35">
        <f t="shared" si="9"/>
        <v>114.8</v>
      </c>
      <c r="CE6" s="35">
        <f t="shared" si="9"/>
        <v>150</v>
      </c>
      <c r="CF6" s="35">
        <f t="shared" si="9"/>
        <v>150</v>
      </c>
      <c r="CG6" s="35">
        <f t="shared" si="9"/>
        <v>332.02</v>
      </c>
      <c r="CH6" s="35">
        <f t="shared" si="9"/>
        <v>234.96</v>
      </c>
      <c r="CI6" s="35">
        <f t="shared" si="9"/>
        <v>221.81</v>
      </c>
      <c r="CJ6" s="35">
        <f t="shared" si="9"/>
        <v>230.02</v>
      </c>
      <c r="CK6" s="35">
        <f t="shared" si="9"/>
        <v>228.47</v>
      </c>
      <c r="CL6" s="34" t="str">
        <f>IF(CL7="","",IF(CL7="-","【-】","【"&amp;SUBSTITUTE(TEXT(CL7,"#,##0.00"),"-","△")&amp;"】"))</f>
        <v>【218.56】</v>
      </c>
      <c r="CM6" s="35">
        <f>IF(CM7="",NA(),CM7)</f>
        <v>44.4</v>
      </c>
      <c r="CN6" s="35">
        <f t="shared" ref="CN6:CV6" si="10">IF(CN7="",NA(),CN7)</f>
        <v>45.02</v>
      </c>
      <c r="CO6" s="35">
        <f t="shared" si="10"/>
        <v>43.56</v>
      </c>
      <c r="CP6" s="35">
        <f t="shared" si="10"/>
        <v>43.78</v>
      </c>
      <c r="CQ6" s="35">
        <f t="shared" si="10"/>
        <v>45.02</v>
      </c>
      <c r="CR6" s="35">
        <f t="shared" si="10"/>
        <v>36.65</v>
      </c>
      <c r="CS6" s="35">
        <f t="shared" si="10"/>
        <v>42.9</v>
      </c>
      <c r="CT6" s="35">
        <f t="shared" si="10"/>
        <v>43.36</v>
      </c>
      <c r="CU6" s="35">
        <f t="shared" si="10"/>
        <v>42.56</v>
      </c>
      <c r="CV6" s="35">
        <f t="shared" si="10"/>
        <v>42.47</v>
      </c>
      <c r="CW6" s="34" t="str">
        <f>IF(CW7="","",IF(CW7="-","【-】","【"&amp;SUBSTITUTE(TEXT(CW7,"#,##0.00"),"-","△")&amp;"】"))</f>
        <v>【42.86】</v>
      </c>
      <c r="CX6" s="35">
        <f>IF(CX7="",NA(),CX7)</f>
        <v>72.97</v>
      </c>
      <c r="CY6" s="35">
        <f t="shared" ref="CY6:DG6" si="11">IF(CY7="",NA(),CY7)</f>
        <v>74.13</v>
      </c>
      <c r="CZ6" s="35">
        <f t="shared" si="11"/>
        <v>74.13</v>
      </c>
      <c r="DA6" s="35">
        <f t="shared" si="11"/>
        <v>75.58</v>
      </c>
      <c r="DB6" s="35">
        <f t="shared" si="11"/>
        <v>76.17</v>
      </c>
      <c r="DC6" s="35">
        <f t="shared" si="11"/>
        <v>68.83</v>
      </c>
      <c r="DD6" s="35">
        <f t="shared" si="11"/>
        <v>83.5</v>
      </c>
      <c r="DE6" s="35">
        <f t="shared" si="11"/>
        <v>83.06</v>
      </c>
      <c r="DF6" s="35">
        <f t="shared" si="11"/>
        <v>83.32</v>
      </c>
      <c r="DG6" s="35">
        <f t="shared" si="11"/>
        <v>83.75</v>
      </c>
      <c r="DH6" s="34" t="str">
        <f>IF(DH7="","",IF(DH7="-","【-】","【"&amp;SUBSTITUTE(TEXT(DH7,"#,##0.00"),"-","△")&amp;"】"))</f>
        <v>【84.20】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0.26</v>
      </c>
      <c r="EK6" s="35">
        <f t="shared" si="14"/>
        <v>0.09</v>
      </c>
      <c r="EL6" s="35">
        <f t="shared" si="14"/>
        <v>0.09</v>
      </c>
      <c r="EM6" s="35">
        <f t="shared" si="14"/>
        <v>0.13</v>
      </c>
      <c r="EN6" s="35">
        <f t="shared" si="14"/>
        <v>0.36</v>
      </c>
      <c r="EO6" s="34" t="str">
        <f>IF(EO7="","",IF(EO7="-","【-】","【"&amp;SUBSTITUTE(TEXT(EO7,"#,##0.00"),"-","△")&amp;"】"))</f>
        <v>【0.28】</v>
      </c>
    </row>
    <row r="7" spans="1:145" s="36" customFormat="1" x14ac:dyDescent="0.15">
      <c r="A7" s="28"/>
      <c r="B7" s="37">
        <v>2019</v>
      </c>
      <c r="C7" s="37">
        <v>393070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91.34</v>
      </c>
      <c r="Q7" s="38">
        <v>97.65</v>
      </c>
      <c r="R7" s="38">
        <v>2200</v>
      </c>
      <c r="S7" s="38">
        <v>3729</v>
      </c>
      <c r="T7" s="38">
        <v>39.6</v>
      </c>
      <c r="U7" s="38">
        <v>94.17</v>
      </c>
      <c r="V7" s="38">
        <v>3386</v>
      </c>
      <c r="W7" s="38">
        <v>1.17</v>
      </c>
      <c r="X7" s="38">
        <v>2894.02</v>
      </c>
      <c r="Y7" s="38">
        <v>99.23</v>
      </c>
      <c r="Z7" s="38">
        <v>99.34</v>
      </c>
      <c r="AA7" s="38">
        <v>99.23</v>
      </c>
      <c r="AB7" s="38">
        <v>99.23</v>
      </c>
      <c r="AC7" s="38">
        <v>99.66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369.82</v>
      </c>
      <c r="BG7" s="38">
        <v>437.96</v>
      </c>
      <c r="BH7" s="38">
        <v>294.8</v>
      </c>
      <c r="BI7" s="38">
        <v>697.6</v>
      </c>
      <c r="BJ7" s="38">
        <v>580.96</v>
      </c>
      <c r="BK7" s="38">
        <v>1673.47</v>
      </c>
      <c r="BL7" s="38">
        <v>1298.9100000000001</v>
      </c>
      <c r="BM7" s="38">
        <v>1243.71</v>
      </c>
      <c r="BN7" s="38">
        <v>1194.1500000000001</v>
      </c>
      <c r="BO7" s="38">
        <v>1206.79</v>
      </c>
      <c r="BP7" s="38">
        <v>1218.7</v>
      </c>
      <c r="BQ7" s="38">
        <v>132.76</v>
      </c>
      <c r="BR7" s="38">
        <v>146.97</v>
      </c>
      <c r="BS7" s="38">
        <v>126.88</v>
      </c>
      <c r="BT7" s="38">
        <v>97.08</v>
      </c>
      <c r="BU7" s="38">
        <v>98.48</v>
      </c>
      <c r="BV7" s="38">
        <v>49.22</v>
      </c>
      <c r="BW7" s="38">
        <v>69.87</v>
      </c>
      <c r="BX7" s="38">
        <v>74.3</v>
      </c>
      <c r="BY7" s="38">
        <v>72.260000000000005</v>
      </c>
      <c r="BZ7" s="38">
        <v>71.84</v>
      </c>
      <c r="CA7" s="38">
        <v>74.17</v>
      </c>
      <c r="CB7" s="38">
        <v>109.27</v>
      </c>
      <c r="CC7" s="38">
        <v>99.49</v>
      </c>
      <c r="CD7" s="38">
        <v>114.8</v>
      </c>
      <c r="CE7" s="38">
        <v>150</v>
      </c>
      <c r="CF7" s="38">
        <v>150</v>
      </c>
      <c r="CG7" s="38">
        <v>332.02</v>
      </c>
      <c r="CH7" s="38">
        <v>234.96</v>
      </c>
      <c r="CI7" s="38">
        <v>221.81</v>
      </c>
      <c r="CJ7" s="38">
        <v>230.02</v>
      </c>
      <c r="CK7" s="38">
        <v>228.47</v>
      </c>
      <c r="CL7" s="38">
        <v>218.56</v>
      </c>
      <c r="CM7" s="38">
        <v>44.4</v>
      </c>
      <c r="CN7" s="38">
        <v>45.02</v>
      </c>
      <c r="CO7" s="38">
        <v>43.56</v>
      </c>
      <c r="CP7" s="38">
        <v>43.78</v>
      </c>
      <c r="CQ7" s="38">
        <v>45.02</v>
      </c>
      <c r="CR7" s="38">
        <v>36.65</v>
      </c>
      <c r="CS7" s="38">
        <v>42.9</v>
      </c>
      <c r="CT7" s="38">
        <v>43.36</v>
      </c>
      <c r="CU7" s="38">
        <v>42.56</v>
      </c>
      <c r="CV7" s="38">
        <v>42.47</v>
      </c>
      <c r="CW7" s="38">
        <v>42.86</v>
      </c>
      <c r="CX7" s="38">
        <v>72.97</v>
      </c>
      <c r="CY7" s="38">
        <v>74.13</v>
      </c>
      <c r="CZ7" s="38">
        <v>74.13</v>
      </c>
      <c r="DA7" s="38">
        <v>75.58</v>
      </c>
      <c r="DB7" s="38">
        <v>76.17</v>
      </c>
      <c r="DC7" s="38">
        <v>68.83</v>
      </c>
      <c r="DD7" s="38">
        <v>83.5</v>
      </c>
      <c r="DE7" s="38">
        <v>83.06</v>
      </c>
      <c r="DF7" s="38">
        <v>83.32</v>
      </c>
      <c r="DG7" s="38">
        <v>83.75</v>
      </c>
      <c r="DH7" s="38">
        <v>84.2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0.26</v>
      </c>
      <c r="EK7" s="38">
        <v>0.09</v>
      </c>
      <c r="EL7" s="38">
        <v>0.09</v>
      </c>
      <c r="EM7" s="38">
        <v>0.13</v>
      </c>
      <c r="EN7" s="38">
        <v>0.36</v>
      </c>
      <c r="EO7" s="38">
        <v>0.28000000000000003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113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山崎 純裕</cp:lastModifiedBy>
  <dcterms:created xsi:type="dcterms:W3CDTF">2020-12-04T02:57:37Z</dcterms:created>
  <dcterms:modified xsi:type="dcterms:W3CDTF">2021-01-27T00:44:51Z</dcterms:modified>
  <cp:category/>
</cp:coreProperties>
</file>