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C:\Users\gesui\Desktop\経営比較分析表(R3.1.13作成)\【経営比較分析表】2019_392081_47_1718(R3.1.13作成)\"/>
    </mc:Choice>
  </mc:AlternateContent>
  <xr:revisionPtr revIDLastSave="0" documentId="13_ncr:1_{6EC13F3D-D92A-482B-B76E-35F50840044F}" xr6:coauthVersionLast="36" xr6:coauthVersionMax="36" xr10:uidLastSave="{00000000-0000-0000-0000-000000000000}"/>
  <workbookProtection workbookAlgorithmName="SHA-512" workbookHashValue="HZQPiw/6EfRPamCEOWh5QsIR5ttIpTcbrBymNFnF58+pd4Eczpw/F4dx6Li7In3YQm/Zg4HUePWToY6BCJJFTg==" workbookSaltValue="xvuoWbebZPfk5JbW9rWXD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<sst xmlns="http://schemas.openxmlformats.org/spreadsheetml/2006/main" count="236" uniqueCount="120">
  <si>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</si>
  <si>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</si>
  <si>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</si>
  <si>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</si>
  <si>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</si>
  <si>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</si>
  <si>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</si>
  <si>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</si>
  <si>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</si>
  <si>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</si>
  <si>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</si>
  <si>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</si>
  <si>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</si>
  <si>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</si>
  <si>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</si>
  <si>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</si>
  <si>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</si>
  <si>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</si>
  <si>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</si>
  <si>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</si>
  <si>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</si>
  <si>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</si>
  <si>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</si>
  <si>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</si>
  <si>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</si>
  <si>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</si>
  <si>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</si>
  <si>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</si>
  <si>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</si>
  <si>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</si>
  <si>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</si>
  <si>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</si>
  <si>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</si>
  <si>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</si>
  <si>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</si>
  <si>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</si>
  <si>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</si>
  <si>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</si>
  <si>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</si>
  <si>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</si>
  <si>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</si>
  <si>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</si>
  <si>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</si>
  <si>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</si>
  <si>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</si>
  <si>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</si>
  <si>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</si>
  <si>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</si>
  <si>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</si>
  <si>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</si>
  <si>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</si>
  <si>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</si>
  <si>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</si>
  <si>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</si>
  <si>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</si>
  <si>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</si>
  <si>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</si>
  <si>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</si>
  <si>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</si>
  <si>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</si>
  <si>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</si>
  <si>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</si>
  <si>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</si>
  <si>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</si>
  <si>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</si>
  <si>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</si>
  <si>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</si>
  <si>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</si>
  <si>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</si>
  <si>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</si>
  <si>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</si>
  <si>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</si>
  <si>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</si>
  <si>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</si>
  <si>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</si>
  <si>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</si>
  <si>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</si>
  <si>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</si>
  <si>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</si>
  <si>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</si>
  <si>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</si>
  <si>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</si>
  <si>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</si>
  <si>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</si>
  <si>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</si>
  <si>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</si>
  <si>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</si>
  <si>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</si>
  <si>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</si>
  <si>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</si>
  <si>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</si>
  <si>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</si>
  <si>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</si>
  <si>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</si>
  <si>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</si>
  <si>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</si>
  <si>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</si>
  <si>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</si>
  <si>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</si>
  <si>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</si>
  <si>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</si>
  <si>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</si>
  <si>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</si>
  <si>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</si>
  <si>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</si>
  <si>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</si>
  <si>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</si>
  <si>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</si>
  <si>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</si>
  <si>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</si>
  <si>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</si>
  <si>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</si>
  <si>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</si>
  <si>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</si>
  <si>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</si>
  <si>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</si>
  <si>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</si>
  <si>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収益的収支比率は、前年同様の低い値となっているが、経費回収率はかろうじて健全な値を保持しています。
これは、施設利用率の安定や水洗化率の着実な向上があり、維持修繕経費を節減効果により最低限の状態を持続できています。
集落排水事業は小集落の規模で経営しているため、今後、更なる人口減少を考慮すると、更なる経営努力が望まれます。</t>
    <rPh sb="36" eb="38">
      <t>ケンゼン</t>
    </rPh>
    <rPh sb="39" eb="40">
      <t>アタイ</t>
    </rPh>
    <rPh sb="41" eb="43">
      <t>ホジ</t>
    </rPh>
    <rPh sb="77" eb="79">
      <t>イジ</t>
    </rPh>
    <rPh sb="79" eb="81">
      <t>シュウゼン</t>
    </rPh>
    <rPh sb="81" eb="83">
      <t>ケイヒ</t>
    </rPh>
    <rPh sb="84" eb="86">
      <t>セツゲン</t>
    </rPh>
    <rPh sb="86" eb="88">
      <t>コウカ</t>
    </rPh>
    <rPh sb="91" eb="94">
      <t>サイテイゲン</t>
    </rPh>
    <rPh sb="95" eb="97">
      <t>ジョウタイ</t>
    </rPh>
    <rPh sb="98" eb="100">
      <t>ジゾク</t>
    </rPh>
    <phoneticPr fontId="4"/>
  </si>
  <si>
    <t>汚水処理施設の老朽化対策はR1年度で完了したが、更新未実施の管渠やﾏﾝﾎｰﾙの適切な維持のため、翌年度以降、点検調査を実施しコストの平準化を図るための計画を策定し安定経営に努めます。</t>
    <phoneticPr fontId="4"/>
  </si>
  <si>
    <t>将来、経営の安定・健全化を目的に、集落排水事業から公共下水道事業への施設統合へ向けた取り組みを検討しなければなりません。</t>
    <rPh sb="0" eb="2">
      <t>ショウライ</t>
    </rPh>
    <rPh sb="3" eb="5">
      <t>ケイエイ</t>
    </rPh>
    <rPh sb="47" eb="4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</si>
</sst>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CC5-4E50-AB03-5445162724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CC5-4E50-AB03-5445162724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57.61</c:v>
                </c:pt>
                <c:pt idx="1">
                  <c:v>57.61</c:v>
                </c:pt>
                <c:pt idx="2">
                  <c:v>57.61</c:v>
                </c:pt>
                <c:pt idx="3">
                  <c:v>60.33</c:v>
                </c:pt>
                <c:pt idx="4">
                  <c:v>59.24</c:v>
                </c:pt>
              </c:numCache>
            </c:numRef>
          </c:val>
          <c:extLst>
            <c:ext xmlns:c16="http://schemas.microsoft.com/office/drawing/2014/chart" uri="{C3380CC4-5D6E-409C-BE32-E72D297353CC}">
              <c16:uniqueId val="{00000000-202B-49F6-8BF3-439A6DDD49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02B-49F6-8BF3-439A6DDD49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73.98</c:v>
                </c:pt>
                <c:pt idx="1">
                  <c:v>75.099999999999994</c:v>
                </c:pt>
                <c:pt idx="2">
                  <c:v>76</c:v>
                </c:pt>
                <c:pt idx="3">
                  <c:v>77.13</c:v>
                </c:pt>
                <c:pt idx="4">
                  <c:v>59.44</c:v>
                </c:pt>
              </c:numCache>
            </c:numRef>
          </c:val>
          <c:extLst>
            <c:ext xmlns:c16="http://schemas.microsoft.com/office/drawing/2014/chart" uri="{C3380CC4-5D6E-409C-BE32-E72D297353CC}">
              <c16:uniqueId val="{00000000-B051-4514-9FC5-12850CC3A72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B051-4514-9FC5-12850CC3A72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95.71</c:v>
                </c:pt>
                <c:pt idx="1">
                  <c:v>46.1</c:v>
                </c:pt>
                <c:pt idx="2">
                  <c:v>36.42</c:v>
                </c:pt>
                <c:pt idx="3">
                  <c:v>39.22</c:v>
                </c:pt>
                <c:pt idx="4">
                  <c:v>33.83</c:v>
                </c:pt>
              </c:numCache>
            </c:numRef>
          </c:val>
          <c:extLst>
            <c:ext xmlns:c16="http://schemas.microsoft.com/office/drawing/2014/chart" uri="{C3380CC4-5D6E-409C-BE32-E72D297353CC}">
              <c16:uniqueId val="{00000000-D3ED-461C-BBA8-A8D83C1708F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ED-461C-BBA8-A8D83C1708F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43-4845-8576-2CBDB0B566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43-4845-8576-2CBDB0B566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DB-4229-9903-621162F6A6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DB-4229-9903-621162F6A6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66-44AE-AD97-4710DF88F5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66-44AE-AD97-4710DF88F5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0D-4A4A-95FE-CDF9211C927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D-4A4A-95FE-CDF9211C927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41.43</c:v>
                </c:pt>
                <c:pt idx="2">
                  <c:v>40.409999999999997</c:v>
                </c:pt>
                <c:pt idx="3">
                  <c:v>35.270000000000003</c:v>
                </c:pt>
                <c:pt idx="4" formatCode="#,##0.00;&quot;△&quot;#,##0.00">
                  <c:v>0</c:v>
                </c:pt>
              </c:numCache>
            </c:numRef>
          </c:val>
          <c:extLst>
            <c:ext xmlns:c16="http://schemas.microsoft.com/office/drawing/2014/chart" uri="{C3380CC4-5D6E-409C-BE32-E72D297353CC}">
              <c16:uniqueId val="{00000000-3CA5-4656-A5E8-AF79D2EFFE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CA5-4656-A5E8-AF79D2EFFE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109.96</c:v>
                </c:pt>
                <c:pt idx="1">
                  <c:v>64.760000000000005</c:v>
                </c:pt>
                <c:pt idx="2">
                  <c:v>108.64</c:v>
                </c:pt>
                <c:pt idx="3">
                  <c:v>72.739999999999995</c:v>
                </c:pt>
                <c:pt idx="4">
                  <c:v>98.56</c:v>
                </c:pt>
              </c:numCache>
            </c:numRef>
          </c:val>
          <c:extLst>
            <c:ext xmlns:c16="http://schemas.microsoft.com/office/drawing/2014/chart" uri="{C3380CC4-5D6E-409C-BE32-E72D297353CC}">
              <c16:uniqueId val="{00000000-0F99-4554-9AC3-0B13D86DF0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0F99-4554-9AC3-0B13D86DF0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118.33</c:v>
                </c:pt>
                <c:pt idx="1">
                  <c:v>201.11</c:v>
                </c:pt>
                <c:pt idx="2">
                  <c:v>120.35</c:v>
                </c:pt>
                <c:pt idx="3">
                  <c:v>182.55</c:v>
                </c:pt>
                <c:pt idx="4">
                  <c:v>135.62</c:v>
                </c:pt>
              </c:numCache>
            </c:numRef>
          </c:val>
          <c:extLst>
            <c:ext xmlns:c16="http://schemas.microsoft.com/office/drawing/2014/chart" uri="{C3380CC4-5D6E-409C-BE32-E72D297353CC}">
              <c16:uniqueId val="{00000000-12ED-4A60-BFA0-8FB0AA611DB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12ED-4A60-BFA0-8FB0AA611DB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3" zoomScaleNormal="100" workbookViewId="0">
      <selection activeCell="CI71" sqref="CI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宿毛市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20211</v>
      </c>
      <c r="AM8" s="69"/>
      <c r="AN8" s="69"/>
      <c r="AO8" s="69"/>
      <c r="AP8" s="69"/>
      <c r="AQ8" s="69"/>
      <c r="AR8" s="69"/>
      <c r="AS8" s="69"/>
      <c r="AT8" s="68">
        <f>データ!T6</f>
        <v>286.2</v>
      </c>
      <c r="AU8" s="68"/>
      <c r="AV8" s="68"/>
      <c r="AW8" s="68"/>
      <c r="AX8" s="68"/>
      <c r="AY8" s="68"/>
      <c r="AZ8" s="68"/>
      <c r="BA8" s="68"/>
      <c r="BB8" s="68">
        <f>データ!U6</f>
        <v>70.62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2.48</v>
      </c>
      <c r="Q10" s="68"/>
      <c r="R10" s="68"/>
      <c r="S10" s="68"/>
      <c r="T10" s="68"/>
      <c r="U10" s="68"/>
      <c r="V10" s="68"/>
      <c r="W10" s="68">
        <f>データ!Q6</f>
        <v>73.02</v>
      </c>
      <c r="X10" s="68"/>
      <c r="Y10" s="68"/>
      <c r="Z10" s="68"/>
      <c r="AA10" s="68"/>
      <c r="AB10" s="68"/>
      <c r="AC10" s="68"/>
      <c r="AD10" s="69">
        <f>データ!R6</f>
        <v>2310</v>
      </c>
      <c r="AE10" s="69"/>
      <c r="AF10" s="69"/>
      <c r="AG10" s="69"/>
      <c r="AH10" s="69"/>
      <c r="AI10" s="69"/>
      <c r="AJ10" s="69"/>
      <c r="AK10" s="2"/>
      <c r="AL10" s="69">
        <f>データ!V6</f>
        <v>498</v>
      </c>
      <c r="AM10" s="69"/>
      <c r="AN10" s="69"/>
      <c r="AO10" s="69"/>
      <c r="AP10" s="69"/>
      <c r="AQ10" s="69"/>
      <c r="AR10" s="69"/>
      <c r="AS10" s="69"/>
      <c r="AT10" s="68">
        <f>データ!W6</f>
        <v>0.12</v>
      </c>
      <c r="AU10" s="68"/>
      <c r="AV10" s="68"/>
      <c r="AW10" s="68"/>
      <c r="AX10" s="68"/>
      <c r="AY10" s="68"/>
      <c r="AZ10" s="68"/>
      <c r="BA10" s="68"/>
      <c r="BB10" s="68">
        <f>データ!X6</f>
        <v>4150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MqEtUa1QUJ0aA955ztXt02oPxd0RySyGK9A91etbZ6hrsFLa545GTGZ0P/xkUir/eUcn4tylrT7u7hXdg9G4Ww==" saltValue="uvj7Zgm/71DKscEiYsvcB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392081</v>
      </c>
      <c r="D6" s="33">
        <f t="shared" si="3"/>
        <v>47</v>
      </c>
      <c r="E6" s="33">
        <f t="shared" si="3"/>
        <v>17</v>
      </c>
      <c r="F6" s="33">
        <f t="shared" si="3"/>
        <v>5</v>
      </c>
      <c r="G6" s="33">
        <f t="shared" si="3"/>
        <v>0</v>
      </c>
      <c r="H6" s="33" t="str">
        <f t="shared" si="3"/>
        <v>高知県　宿毛市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2.48</v>
      </c>
      <c r="Q6" s="34">
        <f t="shared" si="3"/>
        <v>73.02</v>
      </c>
      <c r="R6" s="34">
        <f t="shared" si="3"/>
        <v>2310</v>
      </c>
      <c r="S6" s="34">
        <f t="shared" si="3"/>
        <v>20211</v>
      </c>
      <c r="T6" s="34">
        <f t="shared" si="3"/>
        <v>286.2</v>
      </c>
      <c r="U6" s="34">
        <f t="shared" si="3"/>
        <v>70.62</v>
      </c>
      <c r="V6" s="34">
        <f t="shared" si="3"/>
        <v>498</v>
      </c>
      <c r="W6" s="34">
        <f t="shared" si="3"/>
        <v>0.12</v>
      </c>
      <c r="X6" s="34">
        <f t="shared" si="3"/>
        <v>4150</v>
      </c>
      <c r="Y6" s="35">
        <f>IF(Y7="",NA(),Y7)</f>
        <v>95.71</v>
      </c>
      <c r="Z6" s="35">
        <f t="shared" ref="Z6:AH6" si="4">IF(Z7="",NA(),Z7)</f>
        <v>46.1</v>
      </c>
      <c r="AA6" s="35">
        <f t="shared" si="4"/>
        <v>36.42</v>
      </c>
      <c r="AB6" s="35">
        <f t="shared" si="4"/>
        <v>39.22</v>
      </c>
      <c r="AC6" s="35">
        <f t="shared" si="4"/>
        <v>33.83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41.43</v>
      </c>
      <c r="BH6" s="35">
        <f t="shared" si="7"/>
        <v>40.409999999999997</v>
      </c>
      <c r="BI6" s="35">
        <f t="shared" si="7"/>
        <v>35.270000000000003</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109.96</v>
      </c>
      <c r="BR6" s="35">
        <f t="shared" ref="BR6:BZ6" si="8">IF(BR7="",NA(),BR7)</f>
        <v>64.760000000000005</v>
      </c>
      <c r="BS6" s="35">
        <f t="shared" si="8"/>
        <v>108.64</v>
      </c>
      <c r="BT6" s="35">
        <f t="shared" si="8"/>
        <v>72.739999999999995</v>
      </c>
      <c r="BU6" s="35">
        <f t="shared" si="8"/>
        <v>98.56</v>
      </c>
      <c r="BV6" s="35">
        <f t="shared" si="8"/>
        <v>52.19</v>
      </c>
      <c r="BW6" s="35">
        <f t="shared" si="8"/>
        <v>55.32</v>
      </c>
      <c r="BX6" s="35">
        <f t="shared" si="8"/>
        <v>59.8</v>
      </c>
      <c r="BY6" s="35">
        <f t="shared" si="8"/>
        <v>57.77</v>
      </c>
      <c r="BZ6" s="35">
        <f t="shared" si="8"/>
        <v>57.31</v>
      </c>
      <c r="CA6" s="34" t="str">
        <f>IF(CA7="","",IF(CA7="-","【-】","【"&amp;SUBSTITUTE(TEXT(CA7,"#,##0.00"),"-","△")&amp;"】"))</f>
        <v>【59.59】</v>
      </c>
      <c r="CB6" s="35">
        <f>IF(CB7="",NA(),CB7)</f>
        <v>118.33</v>
      </c>
      <c r="CC6" s="35">
        <f t="shared" ref="CC6:CK6" si="9">IF(CC7="",NA(),CC7)</f>
        <v>201.11</v>
      </c>
      <c r="CD6" s="35">
        <f t="shared" si="9"/>
        <v>120.35</v>
      </c>
      <c r="CE6" s="35">
        <f t="shared" si="9"/>
        <v>182.55</v>
      </c>
      <c r="CF6" s="35">
        <f t="shared" si="9"/>
        <v>135.62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57.61</v>
      </c>
      <c r="CN6" s="35">
        <f t="shared" ref="CN6:CV6" si="10">IF(CN7="",NA(),CN7)</f>
        <v>57.61</v>
      </c>
      <c r="CO6" s="35">
        <f t="shared" si="10"/>
        <v>57.61</v>
      </c>
      <c r="CP6" s="35">
        <f t="shared" si="10"/>
        <v>60.33</v>
      </c>
      <c r="CQ6" s="35">
        <f t="shared" si="10"/>
        <v>59.24</v>
      </c>
      <c r="CR6" s="35">
        <f t="shared" si="10"/>
        <v>52.31</v>
      </c>
      <c r="CS6" s="35">
        <f t="shared" si="10"/>
        <v>60.65</v>
      </c>
      <c r="CT6" s="35">
        <f t="shared" si="10"/>
        <v>51.75</v>
      </c>
      <c r="CU6" s="35">
        <f t="shared" si="10"/>
        <v>50.68</v>
      </c>
      <c r="CV6" s="35">
        <f t="shared" si="10"/>
        <v>50.14</v>
      </c>
      <c r="CW6" s="34" t="str">
        <f>IF(CW7="","",IF(CW7="-","【-】","【"&amp;SUBSTITUTE(TEXT(CW7,"#,##0.00"),"-","△")&amp;"】"))</f>
        <v>【51.30】</v>
      </c>
      <c r="CX6" s="35">
        <f>IF(CX7="",NA(),CX7)</f>
        <v>73.98</v>
      </c>
      <c r="CY6" s="35">
        <f t="shared" ref="CY6:DG6" si="11">IF(CY7="",NA(),CY7)</f>
        <v>75.099999999999994</v>
      </c>
      <c r="CZ6" s="35">
        <f t="shared" si="11"/>
        <v>76</v>
      </c>
      <c r="DA6" s="35">
        <f t="shared" si="11"/>
        <v>77.13</v>
      </c>
      <c r="DB6" s="35">
        <f t="shared" si="11"/>
        <v>59.44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0.14000000000000001</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392081</v>
      </c>
      <c r="D7" s="37">
        <v>47</v>
      </c>
      <c r="E7" s="37">
        <v>17</v>
      </c>
      <c r="F7" s="37">
        <v>5</v>
      </c>
      <c r="G7" s="37">
        <v>0</v>
      </c>
      <c r="H7" s="37" t="s">
        <v>97</v>
      </c>
      <c r="I7" s="37" t="s">
        <v>98</v>
      </c>
      <c r="J7" s="37" t="s">
        <v>99</v>
      </c>
      <c r="K7" s="37" t="s">
        <v>100</v>
      </c>
      <c r="L7" s="37" t="s">
        <v>101</v>
      </c>
      <c r="M7" s="37" t="s">
        <v>102</v>
      </c>
      <c r="N7" s="38" t="s">
        <v>103</v>
      </c>
      <c r="O7" s="38" t="s">
        <v>104</v>
      </c>
      <c r="P7" s="38">
        <v>2.48</v>
      </c>
      <c r="Q7" s="38">
        <v>73.02</v>
      </c>
      <c r="R7" s="38">
        <v>2310</v>
      </c>
      <c r="S7" s="38">
        <v>20211</v>
      </c>
      <c r="T7" s="38">
        <v>286.2</v>
      </c>
      <c r="U7" s="38">
        <v>70.62</v>
      </c>
      <c r="V7" s="38">
        <v>498</v>
      </c>
      <c r="W7" s="38">
        <v>0.12</v>
      </c>
      <c r="X7" s="38">
        <v>4150</v>
      </c>
      <c r="Y7" s="38">
        <v>95.71</v>
      </c>
      <c r="Z7" s="38">
        <v>46.1</v>
      </c>
      <c r="AA7" s="38">
        <v>36.42</v>
      </c>
      <c r="AB7" s="38">
        <v>39.22</v>
      </c>
      <c r="AC7" s="38">
        <v>33.83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41.43</v>
      </c>
      <c r="BH7" s="38">
        <v>40.409999999999997</v>
      </c>
      <c r="BI7" s="38">
        <v>35.270000000000003</v>
      </c>
      <c r="BJ7" s="38">
        <v>0</v>
      </c>
      <c r="BK7" s="38">
        <v>1081.8</v>
      </c>
      <c r="BL7" s="38">
        <v>974.93</v>
      </c>
      <c r="BM7" s="38">
        <v>855.8</v>
      </c>
      <c r="BN7" s="38">
        <v>789.46</v>
      </c>
      <c r="BO7" s="38">
        <v>826.83</v>
      </c>
      <c r="BP7" s="38">
        <v>765.47</v>
      </c>
      <c r="BQ7" s="38">
        <v>109.96</v>
      </c>
      <c r="BR7" s="38">
        <v>64.760000000000005</v>
      </c>
      <c r="BS7" s="38">
        <v>108.64</v>
      </c>
      <c r="BT7" s="38">
        <v>72.739999999999995</v>
      </c>
      <c r="BU7" s="38">
        <v>98.56</v>
      </c>
      <c r="BV7" s="38">
        <v>52.19</v>
      </c>
      <c r="BW7" s="38">
        <v>55.32</v>
      </c>
      <c r="BX7" s="38">
        <v>59.8</v>
      </c>
      <c r="BY7" s="38">
        <v>57.77</v>
      </c>
      <c r="BZ7" s="38">
        <v>57.31</v>
      </c>
      <c r="CA7" s="38">
        <v>59.59</v>
      </c>
      <c r="CB7" s="38">
        <v>118.33</v>
      </c>
      <c r="CC7" s="38">
        <v>201.11</v>
      </c>
      <c r="CD7" s="38">
        <v>120.35</v>
      </c>
      <c r="CE7" s="38">
        <v>182.55</v>
      </c>
      <c r="CF7" s="38">
        <v>135.62</v>
      </c>
      <c r="CG7" s="38">
        <v>296.14</v>
      </c>
      <c r="CH7" s="38">
        <v>283.17</v>
      </c>
      <c r="CI7" s="38">
        <v>263.76</v>
      </c>
      <c r="CJ7" s="38">
        <v>274.35000000000002</v>
      </c>
      <c r="CK7" s="38">
        <v>273.52</v>
      </c>
      <c r="CL7" s="38">
        <v>257.86</v>
      </c>
      <c r="CM7" s="38">
        <v>57.61</v>
      </c>
      <c r="CN7" s="38">
        <v>57.61</v>
      </c>
      <c r="CO7" s="38">
        <v>57.61</v>
      </c>
      <c r="CP7" s="38">
        <v>60.33</v>
      </c>
      <c r="CQ7" s="38">
        <v>59.24</v>
      </c>
      <c r="CR7" s="38">
        <v>52.31</v>
      </c>
      <c r="CS7" s="38">
        <v>60.65</v>
      </c>
      <c r="CT7" s="38">
        <v>51.75</v>
      </c>
      <c r="CU7" s="38">
        <v>50.68</v>
      </c>
      <c r="CV7" s="38">
        <v>50.14</v>
      </c>
      <c r="CW7" s="38">
        <v>51.3</v>
      </c>
      <c r="CX7" s="38">
        <v>73.98</v>
      </c>
      <c r="CY7" s="38">
        <v>75.099999999999994</v>
      </c>
      <c r="CZ7" s="38">
        <v>76</v>
      </c>
      <c r="DA7" s="38">
        <v>77.13</v>
      </c>
      <c r="DB7" s="38">
        <v>59.44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0.14000000000000001</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cp:lastPrinted>2021-01-14T01:40:05Z</cp:lastPrinted>
  <dcterms:created xsi:type="dcterms:W3CDTF">2020-12-04T03:08:14Z</dcterms:created>
  <dcterms:modified xsi:type="dcterms:W3CDTF">2021-01-14T01:45:21Z</dcterms:modified>
  <cp:category/>
</cp:coreProperties>
</file>