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0一般\事務_経営比較分析表\令和２年度\"/>
    </mc:Choice>
  </mc:AlternateContent>
  <workbookProtection workbookAlgorithmName="SHA-512" workbookHashValue="6CuL04MRvdFSxlkwplflD4mMcZOAqefyOK9Xo5bAleOzDsZd5TX9L/niRKpG0Y5KdceVmxC1iCDM5C+LcITERw==" workbookSaltValue="XN3qn9RdCzcXfZUK1iKI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<sst xmlns="http://schemas.openxmlformats.org/spreadsheetml/2006/main" count="236" uniqueCount="120">
  <si>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</si>
  <si>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</si>
  <si>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</si>
  <si>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</si>
  <si>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</si>
  <si>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</si>
  <si>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</si>
  <si>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</si>
  <si>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</si>
  <si>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</si>
  <si>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</si>
  <si>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</si>
  <si>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</si>
  <si>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</si>
  <si>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</si>
  <si>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</si>
  <si>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</si>
  <si>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</si>
  <si>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</si>
  <si>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</si>
  <si>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</si>
  <si>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</si>
  <si>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</si>
  <si>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</si>
  <si>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</si>
  <si>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</si>
  <si>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</si>
  <si>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</si>
  <si>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</si>
  <si>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</si>
  <si>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</si>
  <si>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</si>
  <si>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</si>
  <si>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</si>
  <si>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</si>
  <si>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</si>
  <si>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</si>
  <si>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</si>
  <si>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</si>
  <si>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</si>
  <si>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</si>
  <si>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</si>
  <si>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</si>
  <si>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</si>
  <si>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</si>
  <si>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</si>
  <si>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</si>
  <si>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</si>
  <si>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</si>
  <si>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</si>
  <si>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</si>
  <si>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</si>
  <si>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</si>
  <si>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</si>
  <si>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</si>
  <si>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</si>
  <si>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</si>
  <si>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</si>
  <si>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</si>
  <si>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</si>
  <si>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</si>
  <si>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</si>
  <si>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</si>
  <si>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</si>
  <si>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</si>
  <si>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</si>
  <si>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</si>
  <si>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</si>
  <si>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</si>
  <si>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</si>
  <si>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</si>
  <si>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</si>
  <si>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</si>
  <si>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</si>
  <si>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</si>
  <si>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</si>
  <si>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</si>
  <si>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</si>
  <si>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</si>
  <si>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</si>
  <si>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</si>
  <si>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</si>
  <si>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</si>
  <si>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</si>
  <si>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</si>
  <si>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</si>
  <si>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</si>
  <si>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</si>
  <si>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</si>
  <si>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</si>
  <si>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</si>
  <si>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</si>
  <si>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</si>
  <si>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</si>
  <si>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</si>
  <si>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</si>
  <si>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</si>
  <si>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</si>
  <si>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</si>
  <si>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</si>
  <si>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</si>
  <si>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</si>
  <si>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</si>
  <si>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</si>
  <si>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</si>
  <si>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</si>
  <si>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</si>
  <si>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</si>
  <si>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</si>
  <si>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</si>
  <si>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</si>
  <si>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</si>
  <si>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</si>
  <si>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</si>
  <si>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</si>
  <si>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</si>
  <si>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</si>
  <si>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③管渠改善率（％）　当年度に更新した管渠延長の割合を表すものである。管渠については、施工年度が比較的最近であることなどから、現時点で老朽化対策の必要性は見込まれていない。</t>
    <phoneticPr fontId="4"/>
  </si>
  <si>
    <t>①収益的収支比率（％）　単年度の収支について表すものである。本年は例年並みの75％程度で推移したが、今後も使用料収入の確保等に取り組む必要がある。
④企業債残高対事業規模比率（％）　使用料に対する企業債残高（一般会計負担相当分を除く）の割合を表すものである。良好な数値であるが、老朽設備の更新費用が発生しているため、今後の推移を注視する必要がある。
⑤経費回収率（％）　汚水処理費に対する使用料の回収割合を表すものである。汚水処理費のうち使用料収入で賄えていない費用は、一般会計繰入金に依存している。このため、使用料収入の確保について、経営戦略の策定や公営企業化に伴う経営見通しを踏まえ、検討していく必要がある。
⑥汚水処理原価（円）　１㎥あたりの汚水処理に要した費用を表すものである。類似団体とほぼ同様の数値で推移している。引き続き有収水量の増加に向けて取り組むことが必要である。
⑦施設利用率（％）　施設の処理能力に対する実際の処理水量の割合である。類似団体を下回る数値となっている。人口減少に伴う処理水量の減少を考慮する必要がある。
⑧　水洗化率（％）　処理区域内で実際に汚水処理を行っている人口の割合を示すものである。高齢化や人口減少の進行など、改善を図るには困難な社会情勢であるが、個別訪問等による接続勧奨を実施し、水洗化率を向上及び使用料収入の確保に努める必要がある。</t>
    <rPh sb="30" eb="32">
      <t>ホンネン</t>
    </rPh>
    <rPh sb="33" eb="35">
      <t>レイネン</t>
    </rPh>
    <rPh sb="35" eb="36">
      <t>ナ</t>
    </rPh>
    <rPh sb="44" eb="46">
      <t>スイイ</t>
    </rPh>
    <rPh sb="50" eb="52">
      <t>コンゴ</t>
    </rPh>
    <phoneticPr fontId="4"/>
  </si>
  <si>
    <t>　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収益的収支比率を向上させる取組継続が必要である。
　また、令和２年度より公営企業会計化へ移行し、また令和11年度までの経営戦略を策定したので、これまで以上に経営基盤の強化と財政マネジメントの向上等を的確に取り組んでいく。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</si>
</sst>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E2-4EDC-B743-B25D66A1D0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BE2-4EDC-B743-B25D66A1D0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49.16</c:v>
                </c:pt>
                <c:pt idx="1">
                  <c:v>37.92</c:v>
                </c:pt>
                <c:pt idx="2">
                  <c:v>38.200000000000003</c:v>
                </c:pt>
                <c:pt idx="3">
                  <c:v>44.94</c:v>
                </c:pt>
                <c:pt idx="4">
                  <c:v>47.75</c:v>
                </c:pt>
              </c:numCache>
            </c:numRef>
          </c:val>
          <c:extLst>
            <c:ext xmlns:c16="http://schemas.microsoft.com/office/drawing/2014/chart" uri="{C3380CC4-5D6E-409C-BE32-E72D297353CC}">
              <c16:uniqueId val="{00000000-CB47-4554-A779-72DE1E0668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B47-4554-A779-72DE1E0668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77.98</c:v>
                </c:pt>
                <c:pt idx="1">
                  <c:v>78.959999999999994</c:v>
                </c:pt>
                <c:pt idx="2">
                  <c:v>77.86</c:v>
                </c:pt>
                <c:pt idx="3">
                  <c:v>78.63</c:v>
                </c:pt>
                <c:pt idx="4">
                  <c:v>78.94</c:v>
                </c:pt>
              </c:numCache>
            </c:numRef>
          </c:val>
          <c:extLst>
            <c:ext xmlns:c16="http://schemas.microsoft.com/office/drawing/2014/chart" uri="{C3380CC4-5D6E-409C-BE32-E72D297353CC}">
              <c16:uniqueId val="{00000000-7E38-4A25-B0C0-C4714D620F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7E38-4A25-B0C0-C4714D620F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75.290000000000006</c:v>
                </c:pt>
                <c:pt idx="1">
                  <c:v>74.239999999999995</c:v>
                </c:pt>
                <c:pt idx="2">
                  <c:v>75.569999999999993</c:v>
                </c:pt>
                <c:pt idx="3">
                  <c:v>72.53</c:v>
                </c:pt>
                <c:pt idx="4">
                  <c:v>74.09</c:v>
                </c:pt>
              </c:numCache>
            </c:numRef>
          </c:val>
          <c:extLst>
            <c:ext xmlns:c16="http://schemas.microsoft.com/office/drawing/2014/chart" uri="{C3380CC4-5D6E-409C-BE32-E72D297353CC}">
              <c16:uniqueId val="{00000000-D9F0-4FC2-B17A-FEFC831C54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0-4FC2-B17A-FEFC831C54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00-48C5-AC6C-1CD10ADF90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00-48C5-AC6C-1CD10ADF90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A8-41B0-ADF3-67D35C86B5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A8-41B0-ADF3-67D35C86B5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63-4585-8337-B9A46F2553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63-4585-8337-B9A46F2553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CA-4803-9EC4-B9ECBDE6BB1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CA-4803-9EC4-B9ECBDE6BB1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E-452F-9E91-4F6C9D3ED5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23BE-452F-9E91-4F6C9D3ED5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53.4</c:v>
                </c:pt>
                <c:pt idx="1">
                  <c:v>51.08</c:v>
                </c:pt>
                <c:pt idx="2">
                  <c:v>53.96</c:v>
                </c:pt>
                <c:pt idx="3">
                  <c:v>40.32</c:v>
                </c:pt>
                <c:pt idx="4">
                  <c:v>36.03</c:v>
                </c:pt>
              </c:numCache>
            </c:numRef>
          </c:val>
          <c:extLst>
            <c:ext xmlns:c16="http://schemas.microsoft.com/office/drawing/2014/chart" uri="{C3380CC4-5D6E-409C-BE32-E72D297353CC}">
              <c16:uniqueId val="{00000000-2552-4B1A-B2C9-E17D9D8E344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2552-4B1A-B2C9-E17D9D8E344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253</c:v>
                </c:pt>
                <c:pt idx="1">
                  <c:v>265.58</c:v>
                </c:pt>
                <c:pt idx="2">
                  <c:v>252.48</c:v>
                </c:pt>
                <c:pt idx="3">
                  <c:v>335.91</c:v>
                </c:pt>
                <c:pt idx="4">
                  <c:v>303.2</c:v>
                </c:pt>
              </c:numCache>
            </c:numRef>
          </c:val>
          <c:extLst>
            <c:ext xmlns:c16="http://schemas.microsoft.com/office/drawing/2014/chart" uri="{C3380CC4-5D6E-409C-BE32-E72D297353CC}">
              <c16:uniqueId val="{00000000-0E9C-4FF5-BB7F-5CC3108AFE1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E9C-4FF5-BB7F-5CC3108AFE1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4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33680</v>
      </c>
      <c r="AM8" s="69"/>
      <c r="AN8" s="69"/>
      <c r="AO8" s="69"/>
      <c r="AP8" s="69"/>
      <c r="AQ8" s="69"/>
      <c r="AR8" s="69"/>
      <c r="AS8" s="69"/>
      <c r="AT8" s="68">
        <f>データ!T6</f>
        <v>632.29</v>
      </c>
      <c r="AU8" s="68"/>
      <c r="AV8" s="68"/>
      <c r="AW8" s="68"/>
      <c r="AX8" s="68"/>
      <c r="AY8" s="68"/>
      <c r="AZ8" s="68"/>
      <c r="BA8" s="68"/>
      <c r="BB8" s="68">
        <f>データ!U6</f>
        <v>53.27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1.86</v>
      </c>
      <c r="Q10" s="68"/>
      <c r="R10" s="68"/>
      <c r="S10" s="68"/>
      <c r="T10" s="68"/>
      <c r="U10" s="68"/>
      <c r="V10" s="68"/>
      <c r="W10" s="68">
        <f>データ!Q6</f>
        <v>85.29</v>
      </c>
      <c r="X10" s="68"/>
      <c r="Y10" s="68"/>
      <c r="Z10" s="68"/>
      <c r="AA10" s="68"/>
      <c r="AB10" s="68"/>
      <c r="AC10" s="68"/>
      <c r="AD10" s="69">
        <f>データ!R6</f>
        <v>2310</v>
      </c>
      <c r="AE10" s="69"/>
      <c r="AF10" s="69"/>
      <c r="AG10" s="69"/>
      <c r="AH10" s="69"/>
      <c r="AI10" s="69"/>
      <c r="AJ10" s="69"/>
      <c r="AK10" s="2"/>
      <c r="AL10" s="69">
        <f>データ!V6</f>
        <v>622</v>
      </c>
      <c r="AM10" s="69"/>
      <c r="AN10" s="69"/>
      <c r="AO10" s="69"/>
      <c r="AP10" s="69"/>
      <c r="AQ10" s="69"/>
      <c r="AR10" s="69"/>
      <c r="AS10" s="69"/>
      <c r="AT10" s="68">
        <f>データ!W6</f>
        <v>0.38</v>
      </c>
      <c r="AU10" s="68"/>
      <c r="AV10" s="68"/>
      <c r="AW10" s="68"/>
      <c r="AX10" s="68"/>
      <c r="AY10" s="68"/>
      <c r="AZ10" s="68"/>
      <c r="BA10" s="68"/>
      <c r="BB10" s="68">
        <f>データ!X6</f>
        <v>1636.84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118</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Y1zWaz7VgW3uwQlrRTjrZd7pRwt+qAviRvmeI6h7t5tk7g4+O6QP+JkW6urbcTTGnof1N9bZhYbYarp14R+04Q==" saltValue="VkopIHp6rhtsCbVjPW2Fd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392103</v>
      </c>
      <c r="D6" s="33">
        <f t="shared" si="3"/>
        <v>47</v>
      </c>
      <c r="E6" s="33">
        <f t="shared" si="3"/>
        <v>17</v>
      </c>
      <c r="F6" s="33">
        <f t="shared" si="3"/>
        <v>5</v>
      </c>
      <c r="G6" s="33">
        <f t="shared" si="3"/>
        <v>0</v>
      </c>
      <c r="H6" s="33" t="str">
        <f t="shared" si="3"/>
        <v>高知県　四万十市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1.86</v>
      </c>
      <c r="Q6" s="34">
        <f t="shared" si="3"/>
        <v>85.29</v>
      </c>
      <c r="R6" s="34">
        <f t="shared" si="3"/>
        <v>2310</v>
      </c>
      <c r="S6" s="34">
        <f t="shared" si="3"/>
        <v>33680</v>
      </c>
      <c r="T6" s="34">
        <f t="shared" si="3"/>
        <v>632.29</v>
      </c>
      <c r="U6" s="34">
        <f t="shared" si="3"/>
        <v>53.27</v>
      </c>
      <c r="V6" s="34">
        <f t="shared" si="3"/>
        <v>622</v>
      </c>
      <c r="W6" s="34">
        <f t="shared" si="3"/>
        <v>0.38</v>
      </c>
      <c r="X6" s="34">
        <f t="shared" si="3"/>
        <v>1636.84</v>
      </c>
      <c r="Y6" s="35">
        <f>IF(Y7="",NA(),Y7)</f>
        <v>75.290000000000006</v>
      </c>
      <c r="Z6" s="35">
        <f t="shared" ref="Z6:AH6" si="4">IF(Z7="",NA(),Z7)</f>
        <v>74.239999999999995</v>
      </c>
      <c r="AA6" s="35">
        <f t="shared" si="4"/>
        <v>75.569999999999993</v>
      </c>
      <c r="AB6" s="35">
        <f t="shared" si="4"/>
        <v>72.53</v>
      </c>
      <c r="AC6" s="35">
        <f t="shared" si="4"/>
        <v>74.09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53.4</v>
      </c>
      <c r="BR6" s="35">
        <f t="shared" ref="BR6:BZ6" si="8">IF(BR7="",NA(),BR7)</f>
        <v>51.08</v>
      </c>
      <c r="BS6" s="35">
        <f t="shared" si="8"/>
        <v>53.96</v>
      </c>
      <c r="BT6" s="35">
        <f t="shared" si="8"/>
        <v>40.32</v>
      </c>
      <c r="BU6" s="35">
        <f t="shared" si="8"/>
        <v>36.03</v>
      </c>
      <c r="BV6" s="35">
        <f t="shared" si="8"/>
        <v>52.19</v>
      </c>
      <c r="BW6" s="35">
        <f t="shared" si="8"/>
        <v>55.32</v>
      </c>
      <c r="BX6" s="35">
        <f t="shared" si="8"/>
        <v>59.8</v>
      </c>
      <c r="BY6" s="35">
        <f t="shared" si="8"/>
        <v>57.77</v>
      </c>
      <c r="BZ6" s="35">
        <f t="shared" si="8"/>
        <v>57.31</v>
      </c>
      <c r="CA6" s="34" t="str">
        <f>IF(CA7="","",IF(CA7="-","【-】","【"&amp;SUBSTITUTE(TEXT(CA7,"#,##0.00"),"-","△")&amp;"】"))</f>
        <v>【59.59】</v>
      </c>
      <c r="CB6" s="35">
        <f>IF(CB7="",NA(),CB7)</f>
        <v>253</v>
      </c>
      <c r="CC6" s="35">
        <f t="shared" ref="CC6:CK6" si="9">IF(CC7="",NA(),CC7)</f>
        <v>265.58</v>
      </c>
      <c r="CD6" s="35">
        <f t="shared" si="9"/>
        <v>252.48</v>
      </c>
      <c r="CE6" s="35">
        <f t="shared" si="9"/>
        <v>335.91</v>
      </c>
      <c r="CF6" s="35">
        <f t="shared" si="9"/>
        <v>303.2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49.16</v>
      </c>
      <c r="CN6" s="35">
        <f t="shared" ref="CN6:CV6" si="10">IF(CN7="",NA(),CN7)</f>
        <v>37.92</v>
      </c>
      <c r="CO6" s="35">
        <f t="shared" si="10"/>
        <v>38.200000000000003</v>
      </c>
      <c r="CP6" s="35">
        <f t="shared" si="10"/>
        <v>44.94</v>
      </c>
      <c r="CQ6" s="35">
        <f t="shared" si="10"/>
        <v>47.75</v>
      </c>
      <c r="CR6" s="35">
        <f t="shared" si="10"/>
        <v>52.31</v>
      </c>
      <c r="CS6" s="35">
        <f t="shared" si="10"/>
        <v>60.65</v>
      </c>
      <c r="CT6" s="35">
        <f t="shared" si="10"/>
        <v>51.75</v>
      </c>
      <c r="CU6" s="35">
        <f t="shared" si="10"/>
        <v>50.68</v>
      </c>
      <c r="CV6" s="35">
        <f t="shared" si="10"/>
        <v>50.14</v>
      </c>
      <c r="CW6" s="34" t="str">
        <f>IF(CW7="","",IF(CW7="-","【-】","【"&amp;SUBSTITUTE(TEXT(CW7,"#,##0.00"),"-","△")&amp;"】"))</f>
        <v>【51.30】</v>
      </c>
      <c r="CX6" s="35">
        <f>IF(CX7="",NA(),CX7)</f>
        <v>77.98</v>
      </c>
      <c r="CY6" s="35">
        <f t="shared" ref="CY6:DG6" si="11">IF(CY7="",NA(),CY7)</f>
        <v>78.959999999999994</v>
      </c>
      <c r="CZ6" s="35">
        <f t="shared" si="11"/>
        <v>77.86</v>
      </c>
      <c r="DA6" s="35">
        <f t="shared" si="11"/>
        <v>78.63</v>
      </c>
      <c r="DB6" s="35">
        <f t="shared" si="11"/>
        <v>78.94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392103</v>
      </c>
      <c r="D7" s="37">
        <v>47</v>
      </c>
      <c r="E7" s="37">
        <v>17</v>
      </c>
      <c r="F7" s="37">
        <v>5</v>
      </c>
      <c r="G7" s="37">
        <v>0</v>
      </c>
      <c r="H7" s="37" t="s">
        <v>98</v>
      </c>
      <c r="I7" s="37" t="s">
        <v>99</v>
      </c>
      <c r="J7" s="37" t="s">
        <v>100</v>
      </c>
      <c r="K7" s="37" t="s">
        <v>101</v>
      </c>
      <c r="L7" s="37" t="s">
        <v>102</v>
      </c>
      <c r="M7" s="37" t="s">
        <v>103</v>
      </c>
      <c r="N7" s="38" t="s">
        <v>104</v>
      </c>
      <c r="O7" s="38" t="s">
        <v>105</v>
      </c>
      <c r="P7" s="38">
        <v>1.86</v>
      </c>
      <c r="Q7" s="38">
        <v>85.29</v>
      </c>
      <c r="R7" s="38">
        <v>2310</v>
      </c>
      <c r="S7" s="38">
        <v>33680</v>
      </c>
      <c r="T7" s="38">
        <v>632.29</v>
      </c>
      <c r="U7" s="38">
        <v>53.27</v>
      </c>
      <c r="V7" s="38">
        <v>622</v>
      </c>
      <c r="W7" s="38">
        <v>0.38</v>
      </c>
      <c r="X7" s="38">
        <v>1636.84</v>
      </c>
      <c r="Y7" s="38">
        <v>75.290000000000006</v>
      </c>
      <c r="Z7" s="38">
        <v>74.239999999999995</v>
      </c>
      <c r="AA7" s="38">
        <v>75.569999999999993</v>
      </c>
      <c r="AB7" s="38">
        <v>72.53</v>
      </c>
      <c r="AC7" s="38">
        <v>74.09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53.4</v>
      </c>
      <c r="BR7" s="38">
        <v>51.08</v>
      </c>
      <c r="BS7" s="38">
        <v>53.96</v>
      </c>
      <c r="BT7" s="38">
        <v>40.32</v>
      </c>
      <c r="BU7" s="38">
        <v>36.03</v>
      </c>
      <c r="BV7" s="38">
        <v>52.19</v>
      </c>
      <c r="BW7" s="38">
        <v>55.32</v>
      </c>
      <c r="BX7" s="38">
        <v>59.8</v>
      </c>
      <c r="BY7" s="38">
        <v>57.77</v>
      </c>
      <c r="BZ7" s="38">
        <v>57.31</v>
      </c>
      <c r="CA7" s="38">
        <v>59.59</v>
      </c>
      <c r="CB7" s="38">
        <v>253</v>
      </c>
      <c r="CC7" s="38">
        <v>265.58</v>
      </c>
      <c r="CD7" s="38">
        <v>252.48</v>
      </c>
      <c r="CE7" s="38">
        <v>335.91</v>
      </c>
      <c r="CF7" s="38">
        <v>303.2</v>
      </c>
      <c r="CG7" s="38">
        <v>296.14</v>
      </c>
      <c r="CH7" s="38">
        <v>283.17</v>
      </c>
      <c r="CI7" s="38">
        <v>263.76</v>
      </c>
      <c r="CJ7" s="38">
        <v>274.35000000000002</v>
      </c>
      <c r="CK7" s="38">
        <v>273.52</v>
      </c>
      <c r="CL7" s="38">
        <v>257.86</v>
      </c>
      <c r="CM7" s="38">
        <v>49.16</v>
      </c>
      <c r="CN7" s="38">
        <v>37.92</v>
      </c>
      <c r="CO7" s="38">
        <v>38.200000000000003</v>
      </c>
      <c r="CP7" s="38">
        <v>44.94</v>
      </c>
      <c r="CQ7" s="38">
        <v>47.75</v>
      </c>
      <c r="CR7" s="38">
        <v>52.31</v>
      </c>
      <c r="CS7" s="38">
        <v>60.65</v>
      </c>
      <c r="CT7" s="38">
        <v>51.75</v>
      </c>
      <c r="CU7" s="38">
        <v>50.68</v>
      </c>
      <c r="CV7" s="38">
        <v>50.14</v>
      </c>
      <c r="CW7" s="38">
        <v>51.3</v>
      </c>
      <c r="CX7" s="38">
        <v>77.98</v>
      </c>
      <c r="CY7" s="38">
        <v>78.959999999999994</v>
      </c>
      <c r="CZ7" s="38">
        <v>77.86</v>
      </c>
      <c r="DA7" s="38">
        <v>78.63</v>
      </c>
      <c r="DB7" s="38">
        <v>78.94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2020-12-04T03:08:15Z</dcterms:created>
  <dcterms:modified xsi:type="dcterms:W3CDTF">2021-01-13T05:41:50Z</dcterms:modified>
  <cp:category/>
</cp:coreProperties>
</file>