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3.176\上下水道課_jkoufl1173\【下水道係】\＃下水道係ファイル交換フォルダ\【経営比較分析表】2019_392111_47_1718\下水道係\"/>
    </mc:Choice>
  </mc:AlternateContent>
  <workbookProtection workbookAlgorithmName="SHA-512" workbookHashValue="nTPuErsfxiEisQAWDluxb+Pq7WmQ46ykiMJzSZIhlf4du0jGprwleIHZxxFPuUXuCqbR2x0eMaZyOCE9U1fPTQ==" workbookSaltValue="MuzY6MmOxOE7FIuuDKX4L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<sst xmlns="http://schemas.openxmlformats.org/spreadsheetml/2006/main" count="236" uniqueCount="120">
  <si>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</si>
  <si>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</si>
  <si>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</si>
  <si>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</si>
  <si>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</si>
  <si>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</si>
  <si>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</si>
  <si>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</si>
  <si>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</si>
  <si>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</si>
  <si>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</si>
  <si>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</si>
  <si>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</si>
  <si>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</si>
  <si>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</si>
  <si>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</si>
  <si>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</si>
  <si>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</si>
  <si>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</si>
  <si>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</si>
  <si>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</si>
  <si>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</si>
  <si>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</si>
  <si>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</si>
  <si>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</si>
  <si>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</si>
  <si>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</si>
  <si>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</si>
  <si>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</si>
  <si>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</si>
  <si>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</si>
  <si>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</si>
  <si>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</si>
  <si>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</si>
  <si>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</si>
  <si>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</si>
  <si>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</si>
  <si>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</si>
  <si>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</si>
  <si>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</si>
  <si>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</si>
  <si>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</si>
  <si>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</si>
  <si>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</si>
  <si>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</si>
  <si>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</si>
  <si>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</si>
  <si>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</si>
  <si>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</si>
  <si>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</si>
  <si>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</si>
  <si>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</si>
  <si>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</si>
  <si>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</si>
  <si>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</si>
  <si>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</si>
  <si>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</si>
  <si>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</si>
  <si>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</si>
  <si>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</si>
  <si>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</si>
  <si>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</si>
  <si>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</si>
  <si>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</si>
  <si>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</si>
  <si>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</si>
  <si>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</si>
  <si>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</si>
  <si>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</si>
  <si>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</si>
  <si>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</si>
  <si>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</si>
  <si>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</si>
  <si>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</si>
  <si>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</si>
  <si>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</si>
  <si>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</si>
  <si>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</si>
  <si>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</si>
  <si>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</si>
  <si>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</si>
  <si>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</si>
  <si>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</si>
  <si>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</si>
  <si>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</si>
  <si>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</si>
  <si>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</si>
  <si>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</si>
  <si>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</si>
  <si>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</si>
  <si>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</si>
  <si>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</si>
  <si>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</si>
  <si>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</si>
  <si>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</si>
  <si>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</si>
  <si>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</si>
  <si>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</si>
  <si>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香南市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</si>
  <si>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</si>
  <si>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</si>
  <si>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</si>
  <si>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</si>
  <si>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</si>
  <si>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</si>
  <si>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</si>
  <si>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</si>
  <si>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</si>
  <si>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</si>
  <si>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</si>
  <si>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</si>
  <si>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</si>
  <si>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</si>
  <si>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</si>
  <si>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</si>
  <si>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</si>
  <si>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</si>
  <si>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供用開始から20年以上経過している処理施設もあり、機器類の修繕費及び工事費が今後増加する恐れがある。
　また、管渠調査も行っており管路（人孔含む）等の修繕等も増となる恐れがある。</t>
    <rPh sb="1" eb="3">
      <t>キョウヨウ</t>
    </rPh>
    <rPh sb="3" eb="5">
      <t>カイシ</t>
    </rPh>
    <rPh sb="9" eb="12">
      <t>ネンイジョウ</t>
    </rPh>
    <rPh sb="12" eb="14">
      <t>ケイカ</t>
    </rPh>
    <rPh sb="18" eb="20">
      <t>ショリ</t>
    </rPh>
    <rPh sb="20" eb="22">
      <t>シセツ</t>
    </rPh>
    <rPh sb="26" eb="29">
      <t>キキルイ</t>
    </rPh>
    <rPh sb="30" eb="33">
      <t>シュウゼンヒ</t>
    </rPh>
    <rPh sb="33" eb="34">
      <t>オヨ</t>
    </rPh>
    <rPh sb="35" eb="38">
      <t>コウジヒ</t>
    </rPh>
    <rPh sb="39" eb="41">
      <t>コンゴ</t>
    </rPh>
    <rPh sb="41" eb="43">
      <t>ゾウカ</t>
    </rPh>
    <rPh sb="45" eb="46">
      <t>オソ</t>
    </rPh>
    <rPh sb="56" eb="58">
      <t>カンキョ</t>
    </rPh>
    <rPh sb="58" eb="60">
      <t>チョウサ</t>
    </rPh>
    <rPh sb="61" eb="62">
      <t>オコナ</t>
    </rPh>
    <rPh sb="66" eb="68">
      <t>カンロ</t>
    </rPh>
    <rPh sb="69" eb="71">
      <t>ジンコウ</t>
    </rPh>
    <rPh sb="71" eb="72">
      <t>フク</t>
    </rPh>
    <rPh sb="74" eb="75">
      <t>トウ</t>
    </rPh>
    <rPh sb="76" eb="78">
      <t>シュウゼン</t>
    </rPh>
    <rPh sb="78" eb="79">
      <t>トウ</t>
    </rPh>
    <rPh sb="80" eb="81">
      <t>ゾウ</t>
    </rPh>
    <rPh sb="84" eb="85">
      <t>オソ</t>
    </rPh>
    <phoneticPr fontId="4"/>
  </si>
  <si>
    <t>　水洗化率の向上及び使用料収益を改善するとともに、計画的な修繕計画を作成してコスト削減を図る。
　また、下水道全体計画による農集排の公共下水道及び特定環境保全公共下水道への統合により、維持管理経費等の削減を図る。
　機能強化工事にて老朽化した機器類等を更新し、修繕費の削減を図る。</t>
    <rPh sb="1" eb="4">
      <t>スイセンカ</t>
    </rPh>
    <rPh sb="4" eb="5">
      <t>リツ</t>
    </rPh>
    <rPh sb="6" eb="8">
      <t>コウジョウ</t>
    </rPh>
    <rPh sb="8" eb="9">
      <t>オヨ</t>
    </rPh>
    <rPh sb="10" eb="13">
      <t>シヨウリョウ</t>
    </rPh>
    <rPh sb="13" eb="15">
      <t>シュウエキ</t>
    </rPh>
    <rPh sb="16" eb="18">
      <t>カイゼン</t>
    </rPh>
    <rPh sb="25" eb="28">
      <t>ケイカクテキ</t>
    </rPh>
    <rPh sb="29" eb="31">
      <t>シュウゼン</t>
    </rPh>
    <rPh sb="31" eb="33">
      <t>ケイカク</t>
    </rPh>
    <rPh sb="34" eb="36">
      <t>サクセイ</t>
    </rPh>
    <rPh sb="41" eb="43">
      <t>サクゲン</t>
    </rPh>
    <rPh sb="44" eb="45">
      <t>ハカ</t>
    </rPh>
    <rPh sb="52" eb="55">
      <t>ゲスイドウ</t>
    </rPh>
    <rPh sb="55" eb="57">
      <t>ゼンタイ</t>
    </rPh>
    <rPh sb="57" eb="59">
      <t>ケイカク</t>
    </rPh>
    <rPh sb="62" eb="65">
      <t>ノウシュウハイ</t>
    </rPh>
    <rPh sb="66" eb="68">
      <t>コウキョウ</t>
    </rPh>
    <rPh sb="68" eb="71">
      <t>ゲスイドウ</t>
    </rPh>
    <rPh sb="71" eb="72">
      <t>オヨ</t>
    </rPh>
    <rPh sb="73" eb="75">
      <t>トクテイ</t>
    </rPh>
    <rPh sb="75" eb="77">
      <t>カンキョウ</t>
    </rPh>
    <rPh sb="77" eb="79">
      <t>ホゼン</t>
    </rPh>
    <rPh sb="79" eb="81">
      <t>コウキョウ</t>
    </rPh>
    <rPh sb="81" eb="84">
      <t>ゲスイドウ</t>
    </rPh>
    <rPh sb="86" eb="88">
      <t>トウゴウ</t>
    </rPh>
    <rPh sb="92" eb="94">
      <t>イジ</t>
    </rPh>
    <rPh sb="94" eb="96">
      <t>カンリ</t>
    </rPh>
    <rPh sb="96" eb="98">
      <t>ケイヒ</t>
    </rPh>
    <rPh sb="98" eb="99">
      <t>トウ</t>
    </rPh>
    <rPh sb="100" eb="102">
      <t>サクゲン</t>
    </rPh>
    <rPh sb="103" eb="104">
      <t>ハカ</t>
    </rPh>
    <rPh sb="108" eb="110">
      <t>キノウ</t>
    </rPh>
    <rPh sb="110" eb="112">
      <t>キョウカ</t>
    </rPh>
    <rPh sb="112" eb="114">
      <t>コウジ</t>
    </rPh>
    <rPh sb="116" eb="119">
      <t>ロウキュウカ</t>
    </rPh>
    <rPh sb="121" eb="124">
      <t>キキルイ</t>
    </rPh>
    <rPh sb="124" eb="125">
      <t>トウ</t>
    </rPh>
    <rPh sb="126" eb="128">
      <t>コウシン</t>
    </rPh>
    <rPh sb="130" eb="132">
      <t>シュウゼン</t>
    </rPh>
    <rPh sb="132" eb="133">
      <t>ヒ</t>
    </rPh>
    <rPh sb="134" eb="136">
      <t>サクゲン</t>
    </rPh>
    <rPh sb="137" eb="138">
      <t>ハカ</t>
    </rPh>
    <phoneticPr fontId="4"/>
  </si>
  <si>
    <t>　収益的収支比率91.0％は、令和2年度から企業会計への移行に伴い一般会計からの繰入の増と打切り決算による諸費用の減により、前年度と比較して増となっている。
　経費回収率は72.2％で平均を上回っているが、一般会計からの繰入で賄っている状況である。
　人口減少が著しい区域もあり、水洗化率も平均値を大きく下回っている。
　企業債残高対事業規模比率は、企業債を一般会計からの繰入により負担としている。</t>
    <rPh sb="1" eb="4">
      <t>シュウエキテキ</t>
    </rPh>
    <rPh sb="4" eb="6">
      <t>シュウシ</t>
    </rPh>
    <rPh sb="6" eb="8">
      <t>ヒリツ</t>
    </rPh>
    <rPh sb="15" eb="17">
      <t>レイワ</t>
    </rPh>
    <rPh sb="18" eb="20">
      <t>ネンド</t>
    </rPh>
    <rPh sb="22" eb="24">
      <t>キギョウ</t>
    </rPh>
    <rPh sb="24" eb="26">
      <t>カイケイ</t>
    </rPh>
    <rPh sb="28" eb="30">
      <t>イコウ</t>
    </rPh>
    <rPh sb="31" eb="32">
      <t>トモナ</t>
    </rPh>
    <rPh sb="33" eb="35">
      <t>イッパン</t>
    </rPh>
    <rPh sb="35" eb="37">
      <t>カイケイ</t>
    </rPh>
    <rPh sb="40" eb="42">
      <t>クリイレ</t>
    </rPh>
    <rPh sb="43" eb="44">
      <t>ゾウ</t>
    </rPh>
    <rPh sb="45" eb="47">
      <t>ウチキ</t>
    </rPh>
    <rPh sb="48" eb="50">
      <t>ケッサン</t>
    </rPh>
    <rPh sb="53" eb="56">
      <t>ショヒヨウ</t>
    </rPh>
    <rPh sb="57" eb="58">
      <t>ゲン</t>
    </rPh>
    <rPh sb="62" eb="63">
      <t>ゼン</t>
    </rPh>
    <rPh sb="63" eb="65">
      <t>ネンド</t>
    </rPh>
    <rPh sb="66" eb="68">
      <t>ヒカク</t>
    </rPh>
    <rPh sb="70" eb="71">
      <t>ゾウ</t>
    </rPh>
    <rPh sb="80" eb="82">
      <t>ケイヒ</t>
    </rPh>
    <rPh sb="82" eb="85">
      <t>カイシュウリツ</t>
    </rPh>
    <rPh sb="92" eb="94">
      <t>ヘイキン</t>
    </rPh>
    <rPh sb="95" eb="97">
      <t>ウワマワ</t>
    </rPh>
    <rPh sb="103" eb="105">
      <t>イッパン</t>
    </rPh>
    <rPh sb="105" eb="107">
      <t>カイケイ</t>
    </rPh>
    <rPh sb="110" eb="112">
      <t>クリイレ</t>
    </rPh>
    <rPh sb="113" eb="114">
      <t>マカナ</t>
    </rPh>
    <rPh sb="118" eb="120">
      <t>ジョウキョウ</t>
    </rPh>
    <rPh sb="126" eb="128">
      <t>ジンコウ</t>
    </rPh>
    <rPh sb="128" eb="130">
      <t>ゲンショウ</t>
    </rPh>
    <rPh sb="131" eb="132">
      <t>イチジル</t>
    </rPh>
    <rPh sb="134" eb="136">
      <t>クイキ</t>
    </rPh>
    <rPh sb="140" eb="143">
      <t>スイセンカ</t>
    </rPh>
    <rPh sb="143" eb="144">
      <t>リツ</t>
    </rPh>
    <rPh sb="145" eb="148">
      <t>ヘイキンチ</t>
    </rPh>
    <rPh sb="149" eb="150">
      <t>オオ</t>
    </rPh>
    <rPh sb="152" eb="154">
      <t>シタマワ</t>
    </rPh>
    <rPh sb="161" eb="164">
      <t>キギョウサイ</t>
    </rPh>
    <rPh sb="164" eb="166">
      <t>ザンダカ</t>
    </rPh>
    <rPh sb="166" eb="167">
      <t>タイ</t>
    </rPh>
    <rPh sb="167" eb="169">
      <t>ジギョウ</t>
    </rPh>
    <rPh sb="169" eb="171">
      <t>キボ</t>
    </rPh>
    <rPh sb="171" eb="173">
      <t>ヒリツ</t>
    </rPh>
    <rPh sb="175" eb="178">
      <t>キギョウサイ</t>
    </rPh>
    <rPh sb="179" eb="181">
      <t>イッパン</t>
    </rPh>
    <rPh sb="181" eb="183">
      <t>カイケイ</t>
    </rPh>
    <rPh sb="186" eb="188">
      <t>クリイレ</t>
    </rPh>
    <rPh sb="191" eb="193">
      <t>フタン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</si>
</sst>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CB-43A5-888C-F40C0080CE5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88CB-43A5-888C-F40C0080CE5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56.26</c:v>
                </c:pt>
                <c:pt idx="1">
                  <c:v>54.13</c:v>
                </c:pt>
                <c:pt idx="2">
                  <c:v>59.43</c:v>
                </c:pt>
                <c:pt idx="3">
                  <c:v>55.33</c:v>
                </c:pt>
                <c:pt idx="4">
                  <c:v>53.96</c:v>
                </c:pt>
              </c:numCache>
            </c:numRef>
          </c:val>
          <c:extLst>
            <c:ext xmlns:c16="http://schemas.microsoft.com/office/drawing/2014/chart" uri="{C3380CC4-5D6E-409C-BE32-E72D297353CC}">
              <c16:uniqueId val="{00000000-36DC-4040-B559-C5C9FD864A1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36DC-4040-B559-C5C9FD864A1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59.86</c:v>
                </c:pt>
                <c:pt idx="1">
                  <c:v>61.51</c:v>
                </c:pt>
                <c:pt idx="2">
                  <c:v>60.64</c:v>
                </c:pt>
                <c:pt idx="3">
                  <c:v>62.09</c:v>
                </c:pt>
                <c:pt idx="4">
                  <c:v>64.62</c:v>
                </c:pt>
              </c:numCache>
            </c:numRef>
          </c:val>
          <c:extLst>
            <c:ext xmlns:c16="http://schemas.microsoft.com/office/drawing/2014/chart" uri="{C3380CC4-5D6E-409C-BE32-E72D297353CC}">
              <c16:uniqueId val="{00000000-7FDA-4AC6-91B9-343CA3ADCAB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7FDA-4AC6-91B9-343CA3ADCAB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79.17</c:v>
                </c:pt>
                <c:pt idx="1">
                  <c:v>78.39</c:v>
                </c:pt>
                <c:pt idx="2">
                  <c:v>78.31</c:v>
                </c:pt>
                <c:pt idx="3">
                  <c:v>78.709999999999994</c:v>
                </c:pt>
                <c:pt idx="4">
                  <c:v>91.03</c:v>
                </c:pt>
              </c:numCache>
            </c:numRef>
          </c:val>
          <c:extLst>
            <c:ext xmlns:c16="http://schemas.microsoft.com/office/drawing/2014/chart" uri="{C3380CC4-5D6E-409C-BE32-E72D297353CC}">
              <c16:uniqueId val="{00000000-A7E0-49EA-A29A-21BC7DA4DB2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E0-49EA-A29A-21BC7DA4DB2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A4-4910-A3D7-DE57DC7939D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A4-4910-A3D7-DE57DC7939D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25-434B-B400-4D8C74E439A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25-434B-B400-4D8C74E439A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EA-4CF7-A719-4EF3193940A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EA-4CF7-A719-4EF3193940A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99-49CF-B853-22556FB106D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99-49CF-B853-22556FB106D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68.25</c:v>
                </c:pt>
                <c:pt idx="1">
                  <c:v>0</c:v>
                </c:pt>
                <c:pt idx="2">
                  <c:v>0</c:v>
                </c:pt>
                <c:pt idx="3">
                  <c:v>0</c:v>
                </c:pt>
                <c:pt idx="4">
                  <c:v>0</c:v>
                </c:pt>
              </c:numCache>
            </c:numRef>
          </c:val>
          <c:extLst>
            <c:ext xmlns:c16="http://schemas.microsoft.com/office/drawing/2014/chart" uri="{C3380CC4-5D6E-409C-BE32-E72D297353CC}">
              <c16:uniqueId val="{00000000-411F-418A-A767-CF11BD1ADAA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411F-418A-A767-CF11BD1ADAA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71.930000000000007</c:v>
                </c:pt>
                <c:pt idx="1">
                  <c:v>76.08</c:v>
                </c:pt>
                <c:pt idx="2">
                  <c:v>77.95</c:v>
                </c:pt>
                <c:pt idx="3">
                  <c:v>76.53</c:v>
                </c:pt>
                <c:pt idx="4">
                  <c:v>72.23</c:v>
                </c:pt>
              </c:numCache>
            </c:numRef>
          </c:val>
          <c:extLst>
            <c:ext xmlns:c16="http://schemas.microsoft.com/office/drawing/2014/chart" uri="{C3380CC4-5D6E-409C-BE32-E72D297353CC}">
              <c16:uniqueId val="{00000000-8A31-4219-9ECD-ECAA8005EAD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8A31-4219-9ECD-ECAA8005EAD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174</c:v>
                </c:pt>
                <c:pt idx="1">
                  <c:v>177.5</c:v>
                </c:pt>
                <c:pt idx="2">
                  <c:v>161.78</c:v>
                </c:pt>
                <c:pt idx="3">
                  <c:v>165.9</c:v>
                </c:pt>
                <c:pt idx="4">
                  <c:v>178.31</c:v>
                </c:pt>
              </c:numCache>
            </c:numRef>
          </c:val>
          <c:extLst>
            <c:ext xmlns:c16="http://schemas.microsoft.com/office/drawing/2014/chart" uri="{C3380CC4-5D6E-409C-BE32-E72D297353CC}">
              <c16:uniqueId val="{00000000-E6CC-4AF8-9AFF-41E553793B9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E6CC-4AF8-9AFF-41E553793B9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U4" zoomScaleNormal="100" workbookViewId="0">
      <selection activeCell="CC24" sqref="CC2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香南市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33340</v>
      </c>
      <c r="AM8" s="51"/>
      <c r="AN8" s="51"/>
      <c r="AO8" s="51"/>
      <c r="AP8" s="51"/>
      <c r="AQ8" s="51"/>
      <c r="AR8" s="51"/>
      <c r="AS8" s="51"/>
      <c r="AT8" s="46">
        <f>データ!T6</f>
        <v>126.46</v>
      </c>
      <c r="AU8" s="46"/>
      <c r="AV8" s="46"/>
      <c r="AW8" s="46"/>
      <c r="AX8" s="46"/>
      <c r="AY8" s="46"/>
      <c r="AZ8" s="46"/>
      <c r="BA8" s="46"/>
      <c r="BB8" s="46">
        <f>データ!U6</f>
        <v>263.64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15.66</v>
      </c>
      <c r="Q10" s="46"/>
      <c r="R10" s="46"/>
      <c r="S10" s="46"/>
      <c r="T10" s="46"/>
      <c r="U10" s="46"/>
      <c r="V10" s="46"/>
      <c r="W10" s="46">
        <f>データ!Q6</f>
        <v>103.41</v>
      </c>
      <c r="X10" s="46"/>
      <c r="Y10" s="46"/>
      <c r="Z10" s="46"/>
      <c r="AA10" s="46"/>
      <c r="AB10" s="46"/>
      <c r="AC10" s="46"/>
      <c r="AD10" s="51">
        <f>データ!R6</f>
        <v>2370</v>
      </c>
      <c r="AE10" s="51"/>
      <c r="AF10" s="51"/>
      <c r="AG10" s="51"/>
      <c r="AH10" s="51"/>
      <c r="AI10" s="51"/>
      <c r="AJ10" s="51"/>
      <c r="AK10" s="2"/>
      <c r="AL10" s="51">
        <f>データ!V6</f>
        <v>5204</v>
      </c>
      <c r="AM10" s="51"/>
      <c r="AN10" s="51"/>
      <c r="AO10" s="51"/>
      <c r="AP10" s="51"/>
      <c r="AQ10" s="51"/>
      <c r="AR10" s="51"/>
      <c r="AS10" s="51"/>
      <c r="AT10" s="46">
        <f>データ!W6</f>
        <v>1.84</v>
      </c>
      <c r="AU10" s="46"/>
      <c r="AV10" s="46"/>
      <c r="AW10" s="46"/>
      <c r="AX10" s="46"/>
      <c r="AY10" s="46"/>
      <c r="AZ10" s="46"/>
      <c r="BA10" s="46"/>
      <c r="BB10" s="46">
        <f>データ!X6</f>
        <v>2828.26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iiV27SZadImY7XtJs5ucftoHd9hYXARZDbCQdfxw0Rtk9w5m2id+PQaMRjo9udqXXtsZvbmbA/A2yHLCTER8Pg==" saltValue="2ws6ZVFv7PDTQ2mfMIriT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392111</v>
      </c>
      <c r="D6" s="33">
        <f t="shared" si="3"/>
        <v>47</v>
      </c>
      <c r="E6" s="33">
        <f t="shared" si="3"/>
        <v>17</v>
      </c>
      <c r="F6" s="33">
        <f t="shared" si="3"/>
        <v>5</v>
      </c>
      <c r="G6" s="33">
        <f t="shared" si="3"/>
        <v>0</v>
      </c>
      <c r="H6" s="33" t="str">
        <f t="shared" si="3"/>
        <v>高知県　香南市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15.66</v>
      </c>
      <c r="Q6" s="34">
        <f t="shared" si="3"/>
        <v>103.41</v>
      </c>
      <c r="R6" s="34">
        <f t="shared" si="3"/>
        <v>2370</v>
      </c>
      <c r="S6" s="34">
        <f t="shared" si="3"/>
        <v>33340</v>
      </c>
      <c r="T6" s="34">
        <f t="shared" si="3"/>
        <v>126.46</v>
      </c>
      <c r="U6" s="34">
        <f t="shared" si="3"/>
        <v>263.64</v>
      </c>
      <c r="V6" s="34">
        <f t="shared" si="3"/>
        <v>5204</v>
      </c>
      <c r="W6" s="34">
        <f t="shared" si="3"/>
        <v>1.84</v>
      </c>
      <c r="X6" s="34">
        <f t="shared" si="3"/>
        <v>2828.26</v>
      </c>
      <c r="Y6" s="35">
        <f>IF(Y7="",NA(),Y7)</f>
        <v>79.17</v>
      </c>
      <c r="Z6" s="35">
        <f t="shared" ref="Z6:AH6" si="4">IF(Z7="",NA(),Z7)</f>
        <v>78.39</v>
      </c>
      <c r="AA6" s="35">
        <f t="shared" si="4"/>
        <v>78.31</v>
      </c>
      <c r="AB6" s="35">
        <f t="shared" si="4"/>
        <v>78.709999999999994</v>
      </c>
      <c r="AC6" s="35">
        <f t="shared" si="4"/>
        <v>91.03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68.25</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71.930000000000007</v>
      </c>
      <c r="BR6" s="35">
        <f t="shared" ref="BR6:BZ6" si="8">IF(BR7="",NA(),BR7)</f>
        <v>76.08</v>
      </c>
      <c r="BS6" s="35">
        <f t="shared" si="8"/>
        <v>77.95</v>
      </c>
      <c r="BT6" s="35">
        <f t="shared" si="8"/>
        <v>76.53</v>
      </c>
      <c r="BU6" s="35">
        <f t="shared" si="8"/>
        <v>72.23</v>
      </c>
      <c r="BV6" s="35">
        <f t="shared" si="8"/>
        <v>52.19</v>
      </c>
      <c r="BW6" s="35">
        <f t="shared" si="8"/>
        <v>55.32</v>
      </c>
      <c r="BX6" s="35">
        <f t="shared" si="8"/>
        <v>59.8</v>
      </c>
      <c r="BY6" s="35">
        <f t="shared" si="8"/>
        <v>57.77</v>
      </c>
      <c r="BZ6" s="35">
        <f t="shared" si="8"/>
        <v>57.31</v>
      </c>
      <c r="CA6" s="34" t="str">
        <f>IF(CA7="","",IF(CA7="-","【-】","【"&amp;SUBSTITUTE(TEXT(CA7,"#,##0.00"),"-","△")&amp;"】"))</f>
        <v>【59.59】</v>
      </c>
      <c r="CB6" s="35">
        <f>IF(CB7="",NA(),CB7)</f>
        <v>174</v>
      </c>
      <c r="CC6" s="35">
        <f t="shared" ref="CC6:CK6" si="9">IF(CC7="",NA(),CC7)</f>
        <v>177.5</v>
      </c>
      <c r="CD6" s="35">
        <f t="shared" si="9"/>
        <v>161.78</v>
      </c>
      <c r="CE6" s="35">
        <f t="shared" si="9"/>
        <v>165.9</v>
      </c>
      <c r="CF6" s="35">
        <f t="shared" si="9"/>
        <v>178.31</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56.26</v>
      </c>
      <c r="CN6" s="35">
        <f t="shared" ref="CN6:CV6" si="10">IF(CN7="",NA(),CN7)</f>
        <v>54.13</v>
      </c>
      <c r="CO6" s="35">
        <f t="shared" si="10"/>
        <v>59.43</v>
      </c>
      <c r="CP6" s="35">
        <f t="shared" si="10"/>
        <v>55.33</v>
      </c>
      <c r="CQ6" s="35">
        <f t="shared" si="10"/>
        <v>53.96</v>
      </c>
      <c r="CR6" s="35">
        <f t="shared" si="10"/>
        <v>52.31</v>
      </c>
      <c r="CS6" s="35">
        <f t="shared" si="10"/>
        <v>60.65</v>
      </c>
      <c r="CT6" s="35">
        <f t="shared" si="10"/>
        <v>51.75</v>
      </c>
      <c r="CU6" s="35">
        <f t="shared" si="10"/>
        <v>50.68</v>
      </c>
      <c r="CV6" s="35">
        <f t="shared" si="10"/>
        <v>50.14</v>
      </c>
      <c r="CW6" s="34" t="str">
        <f>IF(CW7="","",IF(CW7="-","【-】","【"&amp;SUBSTITUTE(TEXT(CW7,"#,##0.00"),"-","△")&amp;"】"))</f>
        <v>【51.30】</v>
      </c>
      <c r="CX6" s="35">
        <f>IF(CX7="",NA(),CX7)</f>
        <v>59.86</v>
      </c>
      <c r="CY6" s="35">
        <f t="shared" ref="CY6:DG6" si="11">IF(CY7="",NA(),CY7)</f>
        <v>61.51</v>
      </c>
      <c r="CZ6" s="35">
        <f t="shared" si="11"/>
        <v>60.64</v>
      </c>
      <c r="DA6" s="35">
        <f t="shared" si="11"/>
        <v>62.09</v>
      </c>
      <c r="DB6" s="35">
        <f t="shared" si="11"/>
        <v>64.62</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392111</v>
      </c>
      <c r="D7" s="37">
        <v>47</v>
      </c>
      <c r="E7" s="37">
        <v>17</v>
      </c>
      <c r="F7" s="37">
        <v>5</v>
      </c>
      <c r="G7" s="37">
        <v>0</v>
      </c>
      <c r="H7" s="37" t="s">
        <v>98</v>
      </c>
      <c r="I7" s="37" t="s">
        <v>99</v>
      </c>
      <c r="J7" s="37" t="s">
        <v>100</v>
      </c>
      <c r="K7" s="37" t="s">
        <v>101</v>
      </c>
      <c r="L7" s="37" t="s">
        <v>102</v>
      </c>
      <c r="M7" s="37" t="s">
        <v>103</v>
      </c>
      <c r="N7" s="38" t="s">
        <v>104</v>
      </c>
      <c r="O7" s="38" t="s">
        <v>105</v>
      </c>
      <c r="P7" s="38">
        <v>15.66</v>
      </c>
      <c r="Q7" s="38">
        <v>103.41</v>
      </c>
      <c r="R7" s="38">
        <v>2370</v>
      </c>
      <c r="S7" s="38">
        <v>33340</v>
      </c>
      <c r="T7" s="38">
        <v>126.46</v>
      </c>
      <c r="U7" s="38">
        <v>263.64</v>
      </c>
      <c r="V7" s="38">
        <v>5204</v>
      </c>
      <c r="W7" s="38">
        <v>1.84</v>
      </c>
      <c r="X7" s="38">
        <v>2828.26</v>
      </c>
      <c r="Y7" s="38">
        <v>79.17</v>
      </c>
      <c r="Z7" s="38">
        <v>78.39</v>
      </c>
      <c r="AA7" s="38">
        <v>78.31</v>
      </c>
      <c r="AB7" s="38">
        <v>78.709999999999994</v>
      </c>
      <c r="AC7" s="38">
        <v>91.03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68.25</v>
      </c>
      <c r="BG7" s="38">
        <v>0</v>
      </c>
      <c r="BH7" s="38">
        <v>0</v>
      </c>
      <c r="BI7" s="38">
        <v>0</v>
      </c>
      <c r="BJ7" s="38">
        <v>0</v>
      </c>
      <c r="BK7" s="38">
        <v>1081.8</v>
      </c>
      <c r="BL7" s="38">
        <v>974.93</v>
      </c>
      <c r="BM7" s="38">
        <v>855.8</v>
      </c>
      <c r="BN7" s="38">
        <v>789.46</v>
      </c>
      <c r="BO7" s="38">
        <v>826.83</v>
      </c>
      <c r="BP7" s="38">
        <v>765.47</v>
      </c>
      <c r="BQ7" s="38">
        <v>71.930000000000007</v>
      </c>
      <c r="BR7" s="38">
        <v>76.08</v>
      </c>
      <c r="BS7" s="38">
        <v>77.95</v>
      </c>
      <c r="BT7" s="38">
        <v>76.53</v>
      </c>
      <c r="BU7" s="38">
        <v>72.23</v>
      </c>
      <c r="BV7" s="38">
        <v>52.19</v>
      </c>
      <c r="BW7" s="38">
        <v>55.32</v>
      </c>
      <c r="BX7" s="38">
        <v>59.8</v>
      </c>
      <c r="BY7" s="38">
        <v>57.77</v>
      </c>
      <c r="BZ7" s="38">
        <v>57.31</v>
      </c>
      <c r="CA7" s="38">
        <v>59.59</v>
      </c>
      <c r="CB7" s="38">
        <v>174</v>
      </c>
      <c r="CC7" s="38">
        <v>177.5</v>
      </c>
      <c r="CD7" s="38">
        <v>161.78</v>
      </c>
      <c r="CE7" s="38">
        <v>165.9</v>
      </c>
      <c r="CF7" s="38">
        <v>178.31</v>
      </c>
      <c r="CG7" s="38">
        <v>296.14</v>
      </c>
      <c r="CH7" s="38">
        <v>283.17</v>
      </c>
      <c r="CI7" s="38">
        <v>263.76</v>
      </c>
      <c r="CJ7" s="38">
        <v>274.35000000000002</v>
      </c>
      <c r="CK7" s="38">
        <v>273.52</v>
      </c>
      <c r="CL7" s="38">
        <v>257.86</v>
      </c>
      <c r="CM7" s="38">
        <v>56.26</v>
      </c>
      <c r="CN7" s="38">
        <v>54.13</v>
      </c>
      <c r="CO7" s="38">
        <v>59.43</v>
      </c>
      <c r="CP7" s="38">
        <v>55.33</v>
      </c>
      <c r="CQ7" s="38">
        <v>53.96</v>
      </c>
      <c r="CR7" s="38">
        <v>52.31</v>
      </c>
      <c r="CS7" s="38">
        <v>60.65</v>
      </c>
      <c r="CT7" s="38">
        <v>51.75</v>
      </c>
      <c r="CU7" s="38">
        <v>50.68</v>
      </c>
      <c r="CV7" s="38">
        <v>50.14</v>
      </c>
      <c r="CW7" s="38">
        <v>51.3</v>
      </c>
      <c r="CX7" s="38">
        <v>59.86</v>
      </c>
      <c r="CY7" s="38">
        <v>61.51</v>
      </c>
      <c r="CZ7" s="38">
        <v>60.64</v>
      </c>
      <c r="DA7" s="38">
        <v>62.09</v>
      </c>
      <c r="DB7" s="38">
        <v>64.62</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黒岩　保</cp:lastModifiedBy>
  <cp:lastPrinted>2021-01-22T02:42:12Z</cp:lastPrinted>
  <dcterms:created xsi:type="dcterms:W3CDTF">2020-12-04T03:08:16Z</dcterms:created>
  <dcterms:modified xsi:type="dcterms:W3CDTF">2021-01-22T02:42:13Z</dcterms:modified>
  <cp:category/>
</cp:coreProperties>
</file>