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ackup\2011新組織共有フォルダ\45環境上下水道課\01庶務班\20：調査・報告\経営比較調査\R2\【経営比較分析表】下水3会計\"/>
    </mc:Choice>
  </mc:AlternateContent>
  <xr:revisionPtr revIDLastSave="0" documentId="13_ncr:1_{B5F5387D-DF41-4FD0-ACA1-9BF96A617C07}" xr6:coauthVersionLast="36" xr6:coauthVersionMax="36" xr10:uidLastSave="{00000000-0000-0000-0000-000000000000}"/>
  <workbookProtection workbookAlgorithmName="SHA-512" workbookHashValue="3Z9sQkh19ICuo7PazAl8DOYal9aDvfEJI9I8ktorGClNatO4aIThYd1muMoqg5RJRjQpQGZZHheGuDEW+WRbew==" workbookSaltValue="En0FmuiZLVss9wyKty691w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T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<sst xmlns="http://schemas.openxmlformats.org/spreadsheetml/2006/main" count="236" uniqueCount="120">
  <si>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</si>
  <si>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</si>
  <si>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</si>
  <si>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</si>
  <si>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</si>
  <si>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</si>
  <si>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</si>
  <si>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</si>
  <si>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</si>
  <si>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</si>
  <si>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</si>
  <si>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</si>
  <si>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</si>
  <si>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</si>
  <si>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</si>
  <si>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</si>
  <si>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</si>
  <si>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</si>
  <si>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</si>
  <si>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</si>
  <si>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</si>
  <si>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</si>
  <si>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</si>
  <si>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</si>
  <si>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</si>
  <si>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</si>
  <si>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</si>
  <si>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</si>
  <si>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</si>
  <si>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</si>
  <si>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</si>
  <si>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</si>
  <si>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</si>
  <si>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</si>
  <si>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</si>
  <si>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</si>
  <si>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</si>
  <si>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</si>
  <si>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</si>
  <si>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</si>
  <si>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</si>
  <si>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</si>
  <si>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</si>
  <si>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</si>
  <si>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</si>
  <si>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</si>
  <si>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</si>
  <si>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</si>
  <si>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</si>
  <si>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</si>
  <si>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</si>
  <si>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</si>
  <si>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</si>
  <si>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</si>
  <si>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</si>
  <si>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</si>
  <si>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</si>
  <si>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</si>
  <si>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</si>
  <si>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</si>
  <si>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</si>
  <si>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</si>
  <si>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</si>
  <si>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</si>
  <si>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</si>
  <si>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</si>
  <si>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</si>
  <si>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</si>
  <si>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</si>
  <si>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</si>
  <si>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</si>
  <si>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</si>
  <si>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</si>
  <si>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</si>
  <si>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</si>
  <si>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</si>
  <si>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</si>
  <si>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</si>
  <si>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</si>
  <si>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</si>
  <si>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</si>
  <si>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</si>
  <si>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</si>
  <si>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</si>
  <si>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</si>
  <si>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</si>
  <si>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</si>
  <si>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</si>
  <si>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</si>
  <si>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</si>
  <si>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</si>
  <si>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</si>
  <si>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</si>
  <si>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</si>
  <si>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</si>
  <si>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</si>
  <si>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</si>
  <si>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</si>
  <si>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香美市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</si>
  <si>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</si>
  <si>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</si>
  <si>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</si>
  <si>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</si>
  <si>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</si>
  <si>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</si>
  <si>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</si>
  <si>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</si>
  <si>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</si>
  <si>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</si>
  <si>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</si>
  <si>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</si>
  <si>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</si>
  <si>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</si>
  <si>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</si>
  <si>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</si>
  <si>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</si>
  <si>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</si>
  <si>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④企業債残高対事業規模比率については、地方債償還金は一般会計からの基準内繰入金で賄われており、当事業が負担しているものはない状況です。
⑤経費回収率については、使用料収入で維持管理費を賄えていない為、一般会計からの繰入金に依存しており、健全経営とは言えない状況となっています。
⑥汚水処理原価は、処理場維持管理費の増減により、増減しています。
⑦施設利用率は、横ばいとなっています。
⑧水洗化率は、施設等の整備も完了していることから、今後の飛躍的な上昇は見込めない状況で</t>
    <rPh sb="158" eb="159">
      <t>ゲン</t>
    </rPh>
    <rPh sb="163" eb="165">
      <t>ゾウゲン</t>
    </rPh>
    <rPh sb="180" eb="181">
      <t>ヨコ</t>
    </rPh>
    <phoneticPr fontId="4"/>
  </si>
  <si>
    <t>　平成7年事業開始、平成15年供用開始した比較的新しい施設です。平成25年度に管路や施設の整備は完了しています。また近年、伏流水が原因と推察される洗掘による管渠やマンホール周辺の陥没等が増加していることに加え、不明水の流入によってマンホールポンプや処理施設に負荷が掛かり、機械類の故障や摩耗も増加しています。これらの原因によって維持管理費が増加しているほか、有収率が低調となり、有収水量の適正確保にも支障をきたしております。毎年不明水調査を行っており、令和元年度にも、発見された破損箇所の管渠の取替を行いました。また、管路や施設の老朽化対策として、平成30年度から令和2年度にストックマネジメント計画（維持管理計画）の策定を実施し、計画的に施設の更新・維持管理を行っていく予定です。</t>
    <rPh sb="212" eb="214">
      <t>マイネン</t>
    </rPh>
    <rPh sb="226" eb="228">
      <t>レイワ</t>
    </rPh>
    <rPh sb="228" eb="229">
      <t>ゲン</t>
    </rPh>
    <phoneticPr fontId="4"/>
  </si>
  <si>
    <t>　平成25年度に面整備は終了していることから、企業債債務残高が年々減少する傾向にあります。しかしながら、下水道使用料収入の大幅な増加は見込めず、今後の経営は、大変厳しい状況となっており、今後も不明水の発生区域を特定し、対策へ取り組むとともに、接続勧奨による有収水量の適正確保に努めます。
 また、令和3年度から料金改定を実施し、使用水量1㎥あたり税込33円を増額します。（ただし、経過措置として、令和3年4月検針分から令和4年3月検針分までは現行の料金で据え置き、令和4年4月検針分から令和9年4月検針分までは使用水量1㎥あたり税込16.5円の増額となります。）今後は、適切な料金収入の確保を図りながら、経営状況の改善に努めていきます。</t>
    <rPh sb="281" eb="283">
      <t>コンゴ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</si>
</sst>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0.21</c:v>
                </c:pt>
                <c:pt idx="4" formatCode="#,##0.00;&quot;△&quot;#,##0.00;&quot;-&quot;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D-4181-84F4-8D9381BF0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0.13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D-4181-84F4-8D9381BF0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60.83</c:v>
                </c:pt>
                <c:pt idx="2">
                  <c:v>62.08</c:v>
                </c:pt>
                <c:pt idx="3">
                  <c:v>67.92</c:v>
                </c:pt>
                <c:pt idx="4">
                  <c:v>64.25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C4A-B536-21C8A1E4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36.65</c:v>
                </c:pt>
                <c:pt idx="1">
                  <c:v>37.72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1-4C4A-B536-21C8A1E4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76.69</c:v>
                </c:pt>
                <c:pt idx="1">
                  <c:v>79.150000000000006</c:v>
                </c:pt>
                <c:pt idx="2">
                  <c:v>83.58</c:v>
                </c:pt>
                <c:pt idx="3">
                  <c:v>81.14</c:v>
                </c:pt>
                <c:pt idx="4">
                  <c:v>83.57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1-4822-ACDA-FC4824A5F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68.83</c:v>
                </c:pt>
                <c:pt idx="1">
                  <c:v>68.459999999999994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1-4822-ACDA-FC4824A5F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98.31</c:v>
                </c:pt>
                <c:pt idx="1">
                  <c:v>100.02</c:v>
                </c:pt>
                <c:pt idx="2">
                  <c:v>101.48</c:v>
                </c:pt>
                <c:pt idx="3">
                  <c:v>99.85</c:v>
                </c:pt>
                <c:pt idx="4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0-4AAE-B008-CDD59C955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0-4AAE-B008-CDD59C955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D-4095-87D7-CC307E2C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D-4095-87D7-CC307E2C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B-4485-AF9F-B40C5041C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B-4485-AF9F-B40C5041C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6-4D6B-A02F-5F421F36A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6-4D6B-A02F-5F421F36A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B-45A9-AA4A-1DA941C7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B-45A9-AA4A-1DA941C7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898-BBD6-3460DA61F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1673.47</c:v>
                </c:pt>
                <c:pt idx="1">
                  <c:v>1592.72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A-4898-BBD6-3460DA61F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82.5</c:v>
                </c:pt>
                <c:pt idx="1">
                  <c:v>61.01</c:v>
                </c:pt>
                <c:pt idx="2">
                  <c:v>49.39</c:v>
                </c:pt>
                <c:pt idx="3">
                  <c:v>28.36</c:v>
                </c:pt>
                <c:pt idx="4">
                  <c:v>46.51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9-41FB-AAD9-AE043A1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53.7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9-41FB-AAD9-AE043A1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180.84</c:v>
                </c:pt>
                <c:pt idx="1">
                  <c:v>244.38</c:v>
                </c:pt>
                <c:pt idx="2">
                  <c:v>296.89</c:v>
                </c:pt>
                <c:pt idx="3">
                  <c:v>518.78</c:v>
                </c:pt>
                <c:pt idx="4">
                  <c:v>317.66000000000003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8A7-BAA1-9F46C4F7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332.02</c:v>
                </c:pt>
                <c:pt idx="1">
                  <c:v>300.35000000000002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5-48A7-BAA1-9F46C4F7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Y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高知県　香美市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26088</v>
      </c>
      <c r="AM8" s="51"/>
      <c r="AN8" s="51"/>
      <c r="AO8" s="51"/>
      <c r="AP8" s="51"/>
      <c r="AQ8" s="51"/>
      <c r="AR8" s="51"/>
      <c r="AS8" s="51"/>
      <c r="AT8" s="46">
        <f>データ!T6</f>
        <v>537.86</v>
      </c>
      <c r="AU8" s="46"/>
      <c r="AV8" s="46"/>
      <c r="AW8" s="46"/>
      <c r="AX8" s="46"/>
      <c r="AY8" s="46"/>
      <c r="AZ8" s="46"/>
      <c r="BA8" s="46"/>
      <c r="BB8" s="46">
        <f>データ!U6</f>
        <v>48.5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9.1</v>
      </c>
      <c r="Q10" s="46"/>
      <c r="R10" s="46"/>
      <c r="S10" s="46"/>
      <c r="T10" s="46"/>
      <c r="U10" s="46"/>
      <c r="V10" s="46"/>
      <c r="W10" s="46">
        <f>データ!Q6</f>
        <v>73.92</v>
      </c>
      <c r="X10" s="46"/>
      <c r="Y10" s="46"/>
      <c r="Z10" s="46"/>
      <c r="AA10" s="46"/>
      <c r="AB10" s="46"/>
      <c r="AC10" s="46"/>
      <c r="AD10" s="51">
        <f>データ!R6</f>
        <v>2420</v>
      </c>
      <c r="AE10" s="51"/>
      <c r="AF10" s="51"/>
      <c r="AG10" s="51"/>
      <c r="AH10" s="51"/>
      <c r="AI10" s="51"/>
      <c r="AJ10" s="51"/>
      <c r="AK10" s="2"/>
      <c r="AL10" s="51">
        <f>データ!V6</f>
        <v>2362</v>
      </c>
      <c r="AM10" s="51"/>
      <c r="AN10" s="51"/>
      <c r="AO10" s="51"/>
      <c r="AP10" s="51"/>
      <c r="AQ10" s="51"/>
      <c r="AR10" s="51"/>
      <c r="AS10" s="51"/>
      <c r="AT10" s="46">
        <f>データ!W6</f>
        <v>1.02</v>
      </c>
      <c r="AU10" s="46"/>
      <c r="AV10" s="46"/>
      <c r="AW10" s="46"/>
      <c r="AX10" s="46"/>
      <c r="AY10" s="46"/>
      <c r="AZ10" s="46"/>
      <c r="BA10" s="46"/>
      <c r="BB10" s="46">
        <f>データ!X6</f>
        <v>2315.69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117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119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44</v>
      </c>
      <c r="N86" s="26" t="s">
        <v>43</v>
      </c>
      <c r="O86" s="26" t="str">
        <f>データ!EO6</f>
        <v>【0.28】</v>
      </c>
    </row>
  </sheetData>
  <sheetProtection algorithmName="SHA-512" hashValue="EeE6vbLOomJgPMIvgqWbg7RH5yGEH5KTR+y6laOdV/TfB9ygaKtmNpQ9kPIWaKrOw5vu1prmtEyU426wwq4tjw==" saltValue="HCRB43wyxLbInO+8g4WOM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392120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高知県　香美市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9.1</v>
      </c>
      <c r="Q6" s="34">
        <f t="shared" si="3"/>
        <v>73.92</v>
      </c>
      <c r="R6" s="34">
        <f t="shared" si="3"/>
        <v>2420</v>
      </c>
      <c r="S6" s="34">
        <f t="shared" si="3"/>
        <v>26088</v>
      </c>
      <c r="T6" s="34">
        <f t="shared" si="3"/>
        <v>537.86</v>
      </c>
      <c r="U6" s="34">
        <f t="shared" si="3"/>
        <v>48.5</v>
      </c>
      <c r="V6" s="34">
        <f t="shared" si="3"/>
        <v>2362</v>
      </c>
      <c r="W6" s="34">
        <f t="shared" si="3"/>
        <v>1.02</v>
      </c>
      <c r="X6" s="34">
        <f t="shared" si="3"/>
        <v>2315.69</v>
      </c>
      <c r="Y6" s="35">
        <f>IF(Y7="",NA(),Y7)</f>
        <v>98.31</v>
      </c>
      <c r="Z6" s="35">
        <f t="shared" ref="Z6:AH6" si="4">IF(Z7="",NA(),Z7)</f>
        <v>100.02</v>
      </c>
      <c r="AA6" s="35">
        <f t="shared" si="4"/>
        <v>101.48</v>
      </c>
      <c r="AB6" s="35">
        <f t="shared" si="4"/>
        <v>99.85</v>
      </c>
      <c r="AC6" s="35">
        <f t="shared" si="4"/>
        <v>99.17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1673.47</v>
      </c>
      <c r="BL6" s="35">
        <f t="shared" si="7"/>
        <v>1592.72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82.5</v>
      </c>
      <c r="BR6" s="35">
        <f t="shared" ref="BR6:BZ6" si="8">IF(BR7="",NA(),BR7)</f>
        <v>61.01</v>
      </c>
      <c r="BS6" s="35">
        <f t="shared" si="8"/>
        <v>49.39</v>
      </c>
      <c r="BT6" s="35">
        <f t="shared" si="8"/>
        <v>28.36</v>
      </c>
      <c r="BU6" s="35">
        <f t="shared" si="8"/>
        <v>46.51</v>
      </c>
      <c r="BV6" s="35">
        <f t="shared" si="8"/>
        <v>49.22</v>
      </c>
      <c r="BW6" s="35">
        <f t="shared" si="8"/>
        <v>53.7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180.84</v>
      </c>
      <c r="CC6" s="35">
        <f t="shared" ref="CC6:CK6" si="9">IF(CC7="",NA(),CC7)</f>
        <v>244.38</v>
      </c>
      <c r="CD6" s="35">
        <f t="shared" si="9"/>
        <v>296.89</v>
      </c>
      <c r="CE6" s="35">
        <f t="shared" si="9"/>
        <v>518.78</v>
      </c>
      <c r="CF6" s="35">
        <f t="shared" si="9"/>
        <v>317.66000000000003</v>
      </c>
      <c r="CG6" s="35">
        <f t="shared" si="9"/>
        <v>332.02</v>
      </c>
      <c r="CH6" s="35">
        <f t="shared" si="9"/>
        <v>300.35000000000002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57.08</v>
      </c>
      <c r="CN6" s="35">
        <f t="shared" ref="CN6:CV6" si="10">IF(CN7="",NA(),CN7)</f>
        <v>60.83</v>
      </c>
      <c r="CO6" s="35">
        <f t="shared" si="10"/>
        <v>62.08</v>
      </c>
      <c r="CP6" s="35">
        <f t="shared" si="10"/>
        <v>67.92</v>
      </c>
      <c r="CQ6" s="35">
        <f t="shared" si="10"/>
        <v>64.25</v>
      </c>
      <c r="CR6" s="35">
        <f t="shared" si="10"/>
        <v>36.65</v>
      </c>
      <c r="CS6" s="35">
        <f t="shared" si="10"/>
        <v>37.72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76.69</v>
      </c>
      <c r="CY6" s="35">
        <f t="shared" ref="CY6:DG6" si="11">IF(CY7="",NA(),CY7)</f>
        <v>79.150000000000006</v>
      </c>
      <c r="CZ6" s="35">
        <f t="shared" si="11"/>
        <v>83.58</v>
      </c>
      <c r="DA6" s="35">
        <f t="shared" si="11"/>
        <v>81.14</v>
      </c>
      <c r="DB6" s="35">
        <f t="shared" si="11"/>
        <v>83.57</v>
      </c>
      <c r="DC6" s="35">
        <f t="shared" si="11"/>
        <v>68.83</v>
      </c>
      <c r="DD6" s="35">
        <f t="shared" si="11"/>
        <v>68.459999999999994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5">
        <f t="shared" si="14"/>
        <v>0.21</v>
      </c>
      <c r="EI6" s="35">
        <f t="shared" si="14"/>
        <v>0.03</v>
      </c>
      <c r="EJ6" s="35">
        <f t="shared" si="14"/>
        <v>0.26</v>
      </c>
      <c r="EK6" s="35">
        <f t="shared" si="14"/>
        <v>0.13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392120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9.1</v>
      </c>
      <c r="Q7" s="38">
        <v>73.92</v>
      </c>
      <c r="R7" s="38">
        <v>2420</v>
      </c>
      <c r="S7" s="38">
        <v>26088</v>
      </c>
      <c r="T7" s="38">
        <v>537.86</v>
      </c>
      <c r="U7" s="38">
        <v>48.5</v>
      </c>
      <c r="V7" s="38">
        <v>2362</v>
      </c>
      <c r="W7" s="38">
        <v>1.02</v>
      </c>
      <c r="X7" s="38">
        <v>2315.69</v>
      </c>
      <c r="Y7" s="38">
        <v>98.31</v>
      </c>
      <c r="Z7" s="38">
        <v>100.02</v>
      </c>
      <c r="AA7" s="38">
        <v>101.48</v>
      </c>
      <c r="AB7" s="38">
        <v>99.85</v>
      </c>
      <c r="AC7" s="38">
        <v>99.17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1673.47</v>
      </c>
      <c r="BL7" s="38">
        <v>1592.72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82.5</v>
      </c>
      <c r="BR7" s="38">
        <v>61.01</v>
      </c>
      <c r="BS7" s="38">
        <v>49.39</v>
      </c>
      <c r="BT7" s="38">
        <v>28.36</v>
      </c>
      <c r="BU7" s="38">
        <v>46.51</v>
      </c>
      <c r="BV7" s="38">
        <v>49.22</v>
      </c>
      <c r="BW7" s="38">
        <v>53.7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180.84</v>
      </c>
      <c r="CC7" s="38">
        <v>244.38</v>
      </c>
      <c r="CD7" s="38">
        <v>296.89</v>
      </c>
      <c r="CE7" s="38">
        <v>518.78</v>
      </c>
      <c r="CF7" s="38">
        <v>317.66000000000003</v>
      </c>
      <c r="CG7" s="38">
        <v>332.02</v>
      </c>
      <c r="CH7" s="38">
        <v>300.35000000000002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57.08</v>
      </c>
      <c r="CN7" s="38">
        <v>60.83</v>
      </c>
      <c r="CO7" s="38">
        <v>62.08</v>
      </c>
      <c r="CP7" s="38">
        <v>67.92</v>
      </c>
      <c r="CQ7" s="38">
        <v>64.25</v>
      </c>
      <c r="CR7" s="38">
        <v>36.65</v>
      </c>
      <c r="CS7" s="38">
        <v>37.72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76.69</v>
      </c>
      <c r="CY7" s="38">
        <v>79.150000000000006</v>
      </c>
      <c r="CZ7" s="38">
        <v>83.58</v>
      </c>
      <c r="DA7" s="38">
        <v>81.14</v>
      </c>
      <c r="DB7" s="38">
        <v>83.57</v>
      </c>
      <c r="DC7" s="38">
        <v>68.83</v>
      </c>
      <c r="DD7" s="38">
        <v>68.459999999999994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0.21</v>
      </c>
      <c r="EI7" s="38">
        <v>0.03</v>
      </c>
      <c r="EJ7" s="38">
        <v>0.26</v>
      </c>
      <c r="EK7" s="38">
        <v>0.13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113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2021-01-22T02:05:28Z</cp:lastPrinted>
  <dcterms:created xsi:type="dcterms:W3CDTF">2020-12-04T02:57:35Z</dcterms:created>
  <dcterms:modified xsi:type="dcterms:W3CDTF">2021-01-22T02:07:16Z</dcterms:modified>
  <cp:category/>
</cp:coreProperties>
</file>