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mc:AlternateContent xmlns:mc="http://schemas.openxmlformats.org/markup-compatibility/2006">
    <mc:Choice Requires="x15">
      <x15ac:absPath xmlns:x15ac="http://schemas.microsoft.com/office/spreadsheetml/2010/11/ac" url="\\FILE\data\各課共有\11上下水道課\03下水道係\02下水調査\R2年度\01 県\02 市町村振興課\〇20210126 公営企業に係る「経営比較分析表」の分析等について\【経営比較分析表】2019_392031_47_1718\"/>
    </mc:Choice>
  </mc:AlternateContent>
  <xr:revisionPtr revIDLastSave="0" documentId="13_ncr:1_{9C58EC65-4974-4D5F-99B9-72F603707C7B}" xr6:coauthVersionLast="36" xr6:coauthVersionMax="36" xr10:uidLastSave="{00000000-0000-0000-0000-000000000000}"/>
  <workbookProtection workbookAlgorithmName="SHA-512" workbookHashValue="UPDw86nMT8fZgJTJMw8Ug3eAW/av/9zUTlzAjm85uIX4dd+g7gZu0Pwg3vzR5WmtJNOfiL9Bw5zE9Am3J0MERw==" workbookSaltValue="GAeAu5Ef0RkyQByKZMaif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AL10" i="4" s="1"/>
  <c r="U6" i="5"/>
  <c r="T6" i="5"/>
  <c r="S6" i="5"/>
  <c r="R6" i="5"/>
  <c r="AD10" i="4" s="1"/>
  <c r="Q6" i="5"/>
  <c r="W10" i="4" s="1"/>
  <c r="P6" i="5"/>
  <c r="O6" i="5"/>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BB10" i="4"/>
  <c r="AT10" i="4"/>
  <c r="P10" i="4"/>
  <c r="I10" i="4"/>
  <c r="BB8" i="4"/>
  <c r="AT8" i="4"/>
  <c r="AL8" i="4"/>
  <c r="W8" i="4"/>
  <c r="B6"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<sst xmlns="http://schemas.openxmlformats.org/spreadsheetml/2006/main" count="236" uniqueCount="119">
  <si>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</si>
  <si>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</si>
  <si>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</si>
  <si>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</si>
  <si>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</si>
  <si>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</si>
  <si>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</si>
  <si>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</si>
  <si>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</si>
  <si>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</si>
  <si>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</si>
  <si>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</si>
  <si>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</si>
  <si>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</si>
  <si>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</si>
  <si>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</si>
  <si>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</si>
  <si>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</si>
  <si>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</si>
  <si>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</si>
  <si>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</si>
  <si>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</si>
  <si>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</si>
  <si>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</si>
  <si>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</si>
  <si>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</si>
  <si>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</si>
  <si>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</si>
  <si>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</si>
  <si>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</si>
  <si>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</si>
  <si>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</si>
  <si>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</si>
  <si>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</si>
  <si>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</si>
  <si>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</si>
  <si>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</si>
  <si>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</si>
  <si>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</si>
  <si>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</si>
  <si>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</si>
  <si>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</si>
  <si>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</si>
  <si>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</si>
  <si>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</si>
  <si>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</si>
  <si>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</si>
  <si>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</si>
  <si>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</si>
  <si>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</si>
  <si>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</si>
  <si>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</si>
  <si>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</si>
  <si>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</si>
  <si>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</si>
  <si>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</si>
  <si>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</si>
  <si>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</si>
  <si>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</si>
  <si>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</si>
  <si>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</si>
  <si>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</si>
  <si>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</si>
  <si>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</si>
  <si>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</si>
  <si>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</si>
  <si>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</si>
  <si>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</si>
  <si>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</si>
  <si>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</si>
  <si>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</si>
  <si>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</si>
  <si>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</si>
  <si>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</si>
  <si>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</si>
  <si>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</si>
  <si>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</si>
  <si>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</si>
  <si>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</si>
  <si>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</si>
  <si>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</si>
  <si>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</si>
  <si>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</si>
  <si>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</si>
  <si>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</si>
  <si>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</si>
  <si>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</si>
  <si>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</si>
  <si>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</si>
  <si>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</si>
  <si>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</si>
  <si>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</si>
  <si>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</si>
  <si>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</si>
  <si>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</si>
  <si>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</si>
  <si>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</si>
  <si>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安芸市</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</si>
  <si>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</si>
  <si>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</si>
  <si>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</si>
  <si>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</si>
  <si>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</si>
  <si>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</si>
  <si>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</si>
  <si>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</si>
  <si>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</si>
  <si>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</si>
  <si>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</si>
  <si>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</si>
  <si>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</si>
  <si>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</si>
  <si>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</si>
  <si>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</si>
  <si>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</si>
  <si>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</si>
  <si>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③現時点では更新が急がれる管渠は無い。</t>
    <phoneticPr fontId="4"/>
  </si>
  <si>
    <t>令和元年よりストックマネジメント計画を策定し、施設の改修へ取り組み始めた。施設の改修にあたっては、多額の費用が掛かる可能性があるため、これまで以上に厳しい経営が見込まれる。
料金水準適正化の検討、接続率向上のための啓発などに取り組み、下水道使用料を増加させることにより、経営状態の健全化に繋げる。</t>
    <rPh sb="0" eb="2">
      <t>レイワ</t>
    </rPh>
    <rPh sb="2" eb="3">
      <t>ガン</t>
    </rPh>
    <rPh sb="3" eb="4">
      <t>ネン</t>
    </rPh>
    <rPh sb="16" eb="18">
      <t>ケイカク</t>
    </rPh>
    <rPh sb="19" eb="21">
      <t>サクテイ</t>
    </rPh>
    <rPh sb="23" eb="25">
      <t>シセツ</t>
    </rPh>
    <rPh sb="26" eb="28">
      <t>カイシュウ</t>
    </rPh>
    <rPh sb="29" eb="30">
      <t>ト</t>
    </rPh>
    <rPh sb="31" eb="32">
      <t>ク</t>
    </rPh>
    <rPh sb="33" eb="34">
      <t>ハジ</t>
    </rPh>
    <rPh sb="37" eb="39">
      <t>シセツ</t>
    </rPh>
    <rPh sb="40" eb="42">
      <t>カイシュウ</t>
    </rPh>
    <rPh sb="49" eb="51">
      <t>タガク</t>
    </rPh>
    <rPh sb="52" eb="54">
      <t>ヒヨウ</t>
    </rPh>
    <rPh sb="55" eb="56">
      <t>カ</t>
    </rPh>
    <rPh sb="58" eb="61">
      <t>カノウセイ</t>
    </rPh>
    <rPh sb="117" eb="120">
      <t>ゲスイドウ</t>
    </rPh>
    <rPh sb="120" eb="123">
      <t>シヨウリョウ</t>
    </rPh>
    <rPh sb="124" eb="126">
      <t>ゾウカ</t>
    </rPh>
    <rPh sb="135" eb="137">
      <t>ケイエイ</t>
    </rPh>
    <rPh sb="137" eb="139">
      <t>ジョウタイ</t>
    </rPh>
    <rPh sb="140" eb="143">
      <t>ケンゼンカ</t>
    </rPh>
    <rPh sb="144" eb="145">
      <t>ツナ</t>
    </rPh>
    <phoneticPr fontId="4"/>
  </si>
  <si>
    <t>①H25年度に一般会計からの繰出基準を見直した結果、比率が上がっているが100％に満たず、低い水準にある。
④H25年度に一般会計からの繰出基準を見直した結果、比率が極端に下がった。企業債残高体事業規模比率は0％となったが、残高自体が著しく減少したわけではない。引き続き経営改善に取り組む必要がある。
⑤90％前後で推移しているが、100％は超えていない。100％を超えることを目標に、引き続き経営改善に取り組む必要がある。
⑥年々減少していたが、維持費や工事費の増額により指数が増加した。150円以下を目指し、今後も不明水対策などに取り組む必要がある。
⑦接続率が低いことやいくつかの大口事業所が接続していないことにより、平均値を下回っている。接続率の向上や大口事業所の接続により、施設利用率を向上させることが必要である。
⑧毎年度微増しているものの平均値を下回っており、水洗化率向上のための普及啓発活動の強化が必要である。</t>
    <rPh sb="96" eb="97">
      <t>タイ</t>
    </rPh>
    <rPh sb="97" eb="99">
      <t>ジギョウ</t>
    </rPh>
    <rPh sb="99" eb="101">
      <t>キボ</t>
    </rPh>
    <rPh sb="101" eb="103">
      <t>ヒリツ</t>
    </rPh>
    <rPh sb="155" eb="157">
      <t>ゼンゴ</t>
    </rPh>
    <rPh sb="158" eb="160">
      <t>スイイ</t>
    </rPh>
    <rPh sb="171" eb="172">
      <t>コ</t>
    </rPh>
    <rPh sb="183" eb="184">
      <t>コ</t>
    </rPh>
    <rPh sb="189" eb="191">
      <t>モクヒョウ</t>
    </rPh>
    <rPh sb="214" eb="216">
      <t>ネンネン</t>
    </rPh>
    <rPh sb="216" eb="218">
      <t>ゲンショウ</t>
    </rPh>
    <rPh sb="224" eb="227">
      <t>イジヒ</t>
    </rPh>
    <rPh sb="228" eb="230">
      <t>コウジ</t>
    </rPh>
    <rPh sb="230" eb="231">
      <t>ヒ</t>
    </rPh>
    <rPh sb="232" eb="234">
      <t>ゾウガク</t>
    </rPh>
    <rPh sb="237" eb="239">
      <t>シスウ</t>
    </rPh>
    <rPh sb="240" eb="242">
      <t>ゾウカ</t>
    </rPh>
    <rPh sb="248" eb="249">
      <t>エン</t>
    </rPh>
    <rPh sb="249" eb="251">
      <t>イカ</t>
    </rPh>
    <rPh sb="252" eb="254">
      <t>メザ</t>
    </rPh>
    <rPh sb="279" eb="281">
      <t>セツゾク</t>
    </rPh>
    <rPh sb="281" eb="282">
      <t>リツ</t>
    </rPh>
    <rPh sb="283" eb="284">
      <t>ヒク</t>
    </rPh>
    <rPh sb="293" eb="295">
      <t>オオグチ</t>
    </rPh>
    <rPh sb="295" eb="298">
      <t>ジギョウショ</t>
    </rPh>
    <rPh sb="299" eb="301">
      <t>セツゾク</t>
    </rPh>
    <rPh sb="323" eb="325">
      <t>セツゾク</t>
    </rPh>
    <rPh sb="325" eb="326">
      <t>リツ</t>
    </rPh>
    <rPh sb="327" eb="329">
      <t>コウジョウ</t>
    </rPh>
    <rPh sb="330" eb="332">
      <t>オオグチ</t>
    </rPh>
    <rPh sb="332" eb="335">
      <t>ジギョウショ</t>
    </rPh>
    <rPh sb="336" eb="338">
      <t>セツゾク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</si>
</sst>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formatCode="#,##0.00;&quot;△&quot;#,##0.00;&quot;-&quot;">
                  <c:v>0.35</c:v>
                </c:pt>
                <c:pt idx="4" formatCode="#,##0.00;&quot;△&quot;#,##0.00;&quot;-&quot;">
                  <c:v>0.28999999999999998</c:v>
                </c:pt>
              </c:numCache>
            </c:numRef>
          </c:val>
          <c:extLst>
            <c:ext xmlns:c16="http://schemas.microsoft.com/office/drawing/2014/chart" uri="{C3380CC4-5D6E-409C-BE32-E72D297353CC}">
              <c16:uniqueId val="{00000000-679D-4298-9EB9-E910D5CCA08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c:ext xmlns:c16="http://schemas.microsoft.com/office/drawing/2014/chart" uri="{C3380CC4-5D6E-409C-BE32-E72D297353CC}">
              <c16:uniqueId val="{00000001-679D-4298-9EB9-E910D5CCA08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51.21</c:v>
                </c:pt>
                <c:pt idx="1">
                  <c:v>51.32</c:v>
                </c:pt>
                <c:pt idx="2">
                  <c:v>46.43</c:v>
                </c:pt>
                <c:pt idx="3">
                  <c:v>47.64</c:v>
                </c:pt>
                <c:pt idx="4">
                  <c:v>47.26</c:v>
                </c:pt>
              </c:numCache>
            </c:numRef>
          </c:val>
          <c:extLst>
            <c:ext xmlns:c16="http://schemas.microsoft.com/office/drawing/2014/chart" uri="{C3380CC4-5D6E-409C-BE32-E72D297353CC}">
              <c16:uniqueId val="{00000000-AED0-4553-B0B0-559AD58F38F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c:ext xmlns:c16="http://schemas.microsoft.com/office/drawing/2014/chart" uri="{C3380CC4-5D6E-409C-BE32-E72D297353CC}">
              <c16:uniqueId val="{00000001-AED0-4553-B0B0-559AD58F38F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63.63</c:v>
                </c:pt>
                <c:pt idx="1">
                  <c:v>64.25</c:v>
                </c:pt>
                <c:pt idx="2">
                  <c:v>64.22</c:v>
                </c:pt>
                <c:pt idx="3">
                  <c:v>66.33</c:v>
                </c:pt>
                <c:pt idx="4">
                  <c:v>66.64</c:v>
                </c:pt>
              </c:numCache>
            </c:numRef>
          </c:val>
          <c:extLst>
            <c:ext xmlns:c16="http://schemas.microsoft.com/office/drawing/2014/chart" uri="{C3380CC4-5D6E-409C-BE32-E72D297353CC}">
              <c16:uniqueId val="{00000000-A7B1-43C9-B5E8-4F9B2FB59B7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c:ext xmlns:c16="http://schemas.microsoft.com/office/drawing/2014/chart" uri="{C3380CC4-5D6E-409C-BE32-E72D297353CC}">
              <c16:uniqueId val="{00000001-A7B1-43C9-B5E8-4F9B2FB59B7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63.15</c:v>
                </c:pt>
                <c:pt idx="1">
                  <c:v>63.36</c:v>
                </c:pt>
                <c:pt idx="2">
                  <c:v>65.19</c:v>
                </c:pt>
                <c:pt idx="3">
                  <c:v>69.209999999999994</c:v>
                </c:pt>
                <c:pt idx="4">
                  <c:v>67.67</c:v>
                </c:pt>
              </c:numCache>
            </c:numRef>
          </c:val>
          <c:extLst>
            <c:ext xmlns:c16="http://schemas.microsoft.com/office/drawing/2014/chart" uri="{C3380CC4-5D6E-409C-BE32-E72D297353CC}">
              <c16:uniqueId val="{00000000-605E-48B7-B82A-1161E7F7E1C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05E-48B7-B82A-1161E7F7E1C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67-478F-88A0-0CAA3DA0688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67-478F-88A0-0CAA3DA0688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F5F-464D-888F-A9A5FE7B76D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F5F-464D-888F-A9A5FE7B76D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FEC-49B9-AA69-AABB43AD9E0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FEC-49B9-AA69-AABB43AD9E0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202-4CFA-B57D-5040DAB0937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02-4CFA-B57D-5040DAB0937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195.92</c:v>
                </c:pt>
                <c:pt idx="1">
                  <c:v>183.33</c:v>
                </c:pt>
                <c:pt idx="2">
                  <c:v>165.07</c:v>
                </c:pt>
                <c:pt idx="3">
                  <c:v>206.71</c:v>
                </c:pt>
                <c:pt idx="4" formatCode="#,##0.00;&quot;△&quot;#,##0.00">
                  <c:v>0</c:v>
                </c:pt>
              </c:numCache>
            </c:numRef>
          </c:val>
          <c:extLst>
            <c:ext xmlns:c16="http://schemas.microsoft.com/office/drawing/2014/chart" uri="{C3380CC4-5D6E-409C-BE32-E72D297353CC}">
              <c16:uniqueId val="{00000000-0F59-4144-AD09-6C59D8EA72E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c:ext xmlns:c16="http://schemas.microsoft.com/office/drawing/2014/chart" uri="{C3380CC4-5D6E-409C-BE32-E72D297353CC}">
              <c16:uniqueId val="{00000001-0F59-4144-AD09-6C59D8EA72E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87.62</c:v>
                </c:pt>
                <c:pt idx="1">
                  <c:v>95.85</c:v>
                </c:pt>
                <c:pt idx="2">
                  <c:v>96.21</c:v>
                </c:pt>
                <c:pt idx="3">
                  <c:v>88.39</c:v>
                </c:pt>
                <c:pt idx="4">
                  <c:v>92.05</c:v>
                </c:pt>
              </c:numCache>
            </c:numRef>
          </c:val>
          <c:extLst>
            <c:ext xmlns:c16="http://schemas.microsoft.com/office/drawing/2014/chart" uri="{C3380CC4-5D6E-409C-BE32-E72D297353CC}">
              <c16:uniqueId val="{00000000-3697-4B8D-A485-ACA261CB5D5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c:ext xmlns:c16="http://schemas.microsoft.com/office/drawing/2014/chart" uri="{C3380CC4-5D6E-409C-BE32-E72D297353CC}">
              <c16:uniqueId val="{00000001-3697-4B8D-A485-ACA261CB5D5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168.4</c:v>
                </c:pt>
                <c:pt idx="1">
                  <c:v>154.15</c:v>
                </c:pt>
                <c:pt idx="2">
                  <c:v>154.46</c:v>
                </c:pt>
                <c:pt idx="3">
                  <c:v>171.11</c:v>
                </c:pt>
                <c:pt idx="4">
                  <c:v>165.84</c:v>
                </c:pt>
              </c:numCache>
            </c:numRef>
          </c:val>
          <c:extLst>
            <c:ext xmlns:c16="http://schemas.microsoft.com/office/drawing/2014/chart" uri="{C3380CC4-5D6E-409C-BE32-E72D297353CC}">
              <c16:uniqueId val="{00000000-DA71-447A-837F-789CE2C24F5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c:ext xmlns:c16="http://schemas.microsoft.com/office/drawing/2014/chart" uri="{C3380CC4-5D6E-409C-BE32-E72D297353CC}">
              <c16:uniqueId val="{00000001-DA71-447A-837F-789CE2C24F5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安芸市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17133</v>
      </c>
      <c r="AM8" s="51"/>
      <c r="AN8" s="51"/>
      <c r="AO8" s="51"/>
      <c r="AP8" s="51"/>
      <c r="AQ8" s="51"/>
      <c r="AR8" s="51"/>
      <c r="AS8" s="51"/>
      <c r="AT8" s="46">
        <f>データ!T6</f>
        <v>317.20999999999998</v>
      </c>
      <c r="AU8" s="46"/>
      <c r="AV8" s="46"/>
      <c r="AW8" s="46"/>
      <c r="AX8" s="46"/>
      <c r="AY8" s="46"/>
      <c r="AZ8" s="46"/>
      <c r="BA8" s="46"/>
      <c r="BB8" s="46">
        <f>データ!U6</f>
        <v>54.01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32.97</v>
      </c>
      <c r="Q10" s="46"/>
      <c r="R10" s="46"/>
      <c r="S10" s="46"/>
      <c r="T10" s="46"/>
      <c r="U10" s="46"/>
      <c r="V10" s="46"/>
      <c r="W10" s="46">
        <f>データ!Q6</f>
        <v>64.77</v>
      </c>
      <c r="X10" s="46"/>
      <c r="Y10" s="46"/>
      <c r="Z10" s="46"/>
      <c r="AA10" s="46"/>
      <c r="AB10" s="46"/>
      <c r="AC10" s="46"/>
      <c r="AD10" s="51">
        <f>データ!R6</f>
        <v>2310</v>
      </c>
      <c r="AE10" s="51"/>
      <c r="AF10" s="51"/>
      <c r="AG10" s="51"/>
      <c r="AH10" s="51"/>
      <c r="AI10" s="51"/>
      <c r="AJ10" s="51"/>
      <c r="AK10" s="2"/>
      <c r="AL10" s="51">
        <f>データ!V6</f>
        <v>5594</v>
      </c>
      <c r="AM10" s="51"/>
      <c r="AN10" s="51"/>
      <c r="AO10" s="51"/>
      <c r="AP10" s="51"/>
      <c r="AQ10" s="51"/>
      <c r="AR10" s="51"/>
      <c r="AS10" s="51"/>
      <c r="AT10" s="46">
        <f>データ!W6</f>
        <v>1.69</v>
      </c>
      <c r="AU10" s="46"/>
      <c r="AV10" s="46"/>
      <c r="AW10" s="46"/>
      <c r="AX10" s="46"/>
      <c r="AY10" s="46"/>
      <c r="AZ10" s="46"/>
      <c r="BA10" s="46"/>
      <c r="BB10" s="46">
        <f>データ!X6</f>
        <v>3310.06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XRK52WWDQCPd7QIRdoRCa9QmZmnEOrh8lwJglhGAiPLY1vBm/aZiN51uanBpsYFiz0xbf7fUa+GutOlKyUwhKA==" saltValue="9tARJhA9gzhz0Mwx6Zdtj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55</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392031</v>
      </c>
      <c r="D6" s="33">
        <f t="shared" si="3"/>
        <v>47</v>
      </c>
      <c r="E6" s="33">
        <f t="shared" si="3"/>
        <v>17</v>
      </c>
      <c r="F6" s="33">
        <f t="shared" si="3"/>
        <v>1</v>
      </c>
      <c r="G6" s="33">
        <f t="shared" si="3"/>
        <v>0</v>
      </c>
      <c r="H6" s="33" t="str">
        <f t="shared" si="3"/>
        <v>高知県　安芸市</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32.97</v>
      </c>
      <c r="Q6" s="34">
        <f t="shared" si="3"/>
        <v>64.77</v>
      </c>
      <c r="R6" s="34">
        <f t="shared" si="3"/>
        <v>2310</v>
      </c>
      <c r="S6" s="34">
        <f t="shared" si="3"/>
        <v>17133</v>
      </c>
      <c r="T6" s="34">
        <f t="shared" si="3"/>
        <v>317.20999999999998</v>
      </c>
      <c r="U6" s="34">
        <f t="shared" si="3"/>
        <v>54.01</v>
      </c>
      <c r="V6" s="34">
        <f t="shared" si="3"/>
        <v>5594</v>
      </c>
      <c r="W6" s="34">
        <f t="shared" si="3"/>
        <v>1.69</v>
      </c>
      <c r="X6" s="34">
        <f t="shared" si="3"/>
        <v>3310.06</v>
      </c>
      <c r="Y6" s="35">
        <f>IF(Y7="",NA(),Y7)</f>
        <v>63.15</v>
      </c>
      <c r="Z6" s="35">
        <f t="shared" ref="Z6:AH6" si="4">IF(Z7="",NA(),Z7)</f>
        <v>63.36</v>
      </c>
      <c r="AA6" s="35">
        <f t="shared" si="4"/>
        <v>65.19</v>
      </c>
      <c r="AB6" s="35">
        <f t="shared" si="4"/>
        <v>69.209999999999994</v>
      </c>
      <c r="AC6" s="35">
        <f t="shared" si="4"/>
        <v>67.67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195.92</v>
      </c>
      <c r="BG6" s="35">
        <f t="shared" ref="BG6:BO6" si="7">IF(BG7="",NA(),BG7)</f>
        <v>183.33</v>
      </c>
      <c r="BH6" s="35">
        <f t="shared" si="7"/>
        <v>165.07</v>
      </c>
      <c r="BI6" s="35">
        <f t="shared" si="7"/>
        <v>206.71</v>
      </c>
      <c r="BJ6" s="34">
        <f t="shared" si="7"/>
        <v>0</v>
      </c>
      <c r="BK6" s="35">
        <f t="shared" si="7"/>
        <v>1118.56</v>
      </c>
      <c r="BL6" s="35">
        <f t="shared" si="7"/>
        <v>1111.31</v>
      </c>
      <c r="BM6" s="35">
        <f t="shared" si="7"/>
        <v>966.33</v>
      </c>
      <c r="BN6" s="35">
        <f t="shared" si="7"/>
        <v>958.81</v>
      </c>
      <c r="BO6" s="35">
        <f t="shared" si="7"/>
        <v>1001.3</v>
      </c>
      <c r="BP6" s="34" t="str">
        <f>IF(BP7="","",IF(BP7="-","【-】","【"&amp;SUBSTITUTE(TEXT(BP7,"#,##0.00"),"-","△")&amp;"】"))</f>
        <v>【682.51】</v>
      </c>
      <c r="BQ6" s="35">
        <f>IF(BQ7="",NA(),BQ7)</f>
        <v>87.62</v>
      </c>
      <c r="BR6" s="35">
        <f t="shared" ref="BR6:BZ6" si="8">IF(BR7="",NA(),BR7)</f>
        <v>95.85</v>
      </c>
      <c r="BS6" s="35">
        <f t="shared" si="8"/>
        <v>96.21</v>
      </c>
      <c r="BT6" s="35">
        <f t="shared" si="8"/>
        <v>88.39</v>
      </c>
      <c r="BU6" s="35">
        <f t="shared" si="8"/>
        <v>92.05</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168.4</v>
      </c>
      <c r="CC6" s="35">
        <f t="shared" ref="CC6:CK6" si="9">IF(CC7="",NA(),CC7)</f>
        <v>154.15</v>
      </c>
      <c r="CD6" s="35">
        <f t="shared" si="9"/>
        <v>154.46</v>
      </c>
      <c r="CE6" s="35">
        <f t="shared" si="9"/>
        <v>171.11</v>
      </c>
      <c r="CF6" s="35">
        <f t="shared" si="9"/>
        <v>165.84</v>
      </c>
      <c r="CG6" s="35">
        <f t="shared" si="9"/>
        <v>215.28</v>
      </c>
      <c r="CH6" s="35">
        <f t="shared" si="9"/>
        <v>207.96</v>
      </c>
      <c r="CI6" s="35">
        <f t="shared" si="9"/>
        <v>194.31</v>
      </c>
      <c r="CJ6" s="35">
        <f t="shared" si="9"/>
        <v>190.99</v>
      </c>
      <c r="CK6" s="35">
        <f t="shared" si="9"/>
        <v>187.55</v>
      </c>
      <c r="CL6" s="34" t="str">
        <f>IF(CL7="","",IF(CL7="-","【-】","【"&amp;SUBSTITUTE(TEXT(CL7,"#,##0.00"),"-","△")&amp;"】"))</f>
        <v>【136.15】</v>
      </c>
      <c r="CM6" s="35">
        <f>IF(CM7="",NA(),CM7)</f>
        <v>51.21</v>
      </c>
      <c r="CN6" s="35">
        <f t="shared" ref="CN6:CV6" si="10">IF(CN7="",NA(),CN7)</f>
        <v>51.32</v>
      </c>
      <c r="CO6" s="35">
        <f t="shared" si="10"/>
        <v>46.43</v>
      </c>
      <c r="CP6" s="35">
        <f t="shared" si="10"/>
        <v>47.64</v>
      </c>
      <c r="CQ6" s="35">
        <f t="shared" si="10"/>
        <v>47.26</v>
      </c>
      <c r="CR6" s="35">
        <f t="shared" si="10"/>
        <v>54.67</v>
      </c>
      <c r="CS6" s="35">
        <f t="shared" si="10"/>
        <v>53.51</v>
      </c>
      <c r="CT6" s="35">
        <f t="shared" si="10"/>
        <v>53.5</v>
      </c>
      <c r="CU6" s="35">
        <f t="shared" si="10"/>
        <v>52.58</v>
      </c>
      <c r="CV6" s="35">
        <f t="shared" si="10"/>
        <v>50.94</v>
      </c>
      <c r="CW6" s="34" t="str">
        <f>IF(CW7="","",IF(CW7="-","【-】","【"&amp;SUBSTITUTE(TEXT(CW7,"#,##0.00"),"-","△")&amp;"】"))</f>
        <v>【59.64】</v>
      </c>
      <c r="CX6" s="35">
        <f>IF(CX7="",NA(),CX7)</f>
        <v>63.63</v>
      </c>
      <c r="CY6" s="35">
        <f t="shared" ref="CY6:DG6" si="11">IF(CY7="",NA(),CY7)</f>
        <v>64.25</v>
      </c>
      <c r="CZ6" s="35">
        <f t="shared" si="11"/>
        <v>64.22</v>
      </c>
      <c r="DA6" s="35">
        <f t="shared" si="11"/>
        <v>66.33</v>
      </c>
      <c r="DB6" s="35">
        <f t="shared" si="11"/>
        <v>66.64</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0.35</v>
      </c>
      <c r="EI6" s="35">
        <f t="shared" si="14"/>
        <v>0.28999999999999998</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15">
      <c r="A7" s="28"/>
      <c r="B7" s="37">
        <v>2019</v>
      </c>
      <c r="C7" s="37">
        <v>392031</v>
      </c>
      <c r="D7" s="37">
        <v>47</v>
      </c>
      <c r="E7" s="37">
        <v>17</v>
      </c>
      <c r="F7" s="37">
        <v>1</v>
      </c>
      <c r="G7" s="37">
        <v>0</v>
      </c>
      <c r="H7" s="37" t="s">
        <v>97</v>
      </c>
      <c r="I7" s="37" t="s">
        <v>98</v>
      </c>
      <c r="J7" s="37" t="s">
        <v>99</v>
      </c>
      <c r="K7" s="37" t="s">
        <v>100</v>
      </c>
      <c r="L7" s="37" t="s">
        <v>101</v>
      </c>
      <c r="M7" s="37" t="s">
        <v>102</v>
      </c>
      <c r="N7" s="38" t="s">
        <v>103</v>
      </c>
      <c r="O7" s="38" t="s">
        <v>104</v>
      </c>
      <c r="P7" s="38">
        <v>32.97</v>
      </c>
      <c r="Q7" s="38">
        <v>64.77</v>
      </c>
      <c r="R7" s="38">
        <v>2310</v>
      </c>
      <c r="S7" s="38">
        <v>17133</v>
      </c>
      <c r="T7" s="38">
        <v>317.20999999999998</v>
      </c>
      <c r="U7" s="38">
        <v>54.01</v>
      </c>
      <c r="V7" s="38">
        <v>5594</v>
      </c>
      <c r="W7" s="38">
        <v>1.69</v>
      </c>
      <c r="X7" s="38">
        <v>3310.06</v>
      </c>
      <c r="Y7" s="38">
        <v>63.15</v>
      </c>
      <c r="Z7" s="38">
        <v>63.36</v>
      </c>
      <c r="AA7" s="38">
        <v>65.19</v>
      </c>
      <c r="AB7" s="38">
        <v>69.209999999999994</v>
      </c>
      <c r="AC7" s="38">
        <v>67.67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195.92</v>
      </c>
      <c r="BG7" s="38">
        <v>183.33</v>
      </c>
      <c r="BH7" s="38">
        <v>165.07</v>
      </c>
      <c r="BI7" s="38">
        <v>206.71</v>
      </c>
      <c r="BJ7" s="38">
        <v>0</v>
      </c>
      <c r="BK7" s="38">
        <v>1118.56</v>
      </c>
      <c r="BL7" s="38">
        <v>1111.31</v>
      </c>
      <c r="BM7" s="38">
        <v>966.33</v>
      </c>
      <c r="BN7" s="38">
        <v>958.81</v>
      </c>
      <c r="BO7" s="38">
        <v>1001.3</v>
      </c>
      <c r="BP7" s="38">
        <v>682.51</v>
      </c>
      <c r="BQ7" s="38">
        <v>87.62</v>
      </c>
      <c r="BR7" s="38">
        <v>95.85</v>
      </c>
      <c r="BS7" s="38">
        <v>96.21</v>
      </c>
      <c r="BT7" s="38">
        <v>88.39</v>
      </c>
      <c r="BU7" s="38">
        <v>92.05</v>
      </c>
      <c r="BV7" s="38">
        <v>72.33</v>
      </c>
      <c r="BW7" s="38">
        <v>75.540000000000006</v>
      </c>
      <c r="BX7" s="38">
        <v>81.739999999999995</v>
      </c>
      <c r="BY7" s="38">
        <v>82.88</v>
      </c>
      <c r="BZ7" s="38">
        <v>81.88</v>
      </c>
      <c r="CA7" s="38">
        <v>100.34</v>
      </c>
      <c r="CB7" s="38">
        <v>168.4</v>
      </c>
      <c r="CC7" s="38">
        <v>154.15</v>
      </c>
      <c r="CD7" s="38">
        <v>154.46</v>
      </c>
      <c r="CE7" s="38">
        <v>171.11</v>
      </c>
      <c r="CF7" s="38">
        <v>165.84</v>
      </c>
      <c r="CG7" s="38">
        <v>215.28</v>
      </c>
      <c r="CH7" s="38">
        <v>207.96</v>
      </c>
      <c r="CI7" s="38">
        <v>194.31</v>
      </c>
      <c r="CJ7" s="38">
        <v>190.99</v>
      </c>
      <c r="CK7" s="38">
        <v>187.55</v>
      </c>
      <c r="CL7" s="38">
        <v>136.15</v>
      </c>
      <c r="CM7" s="38">
        <v>51.21</v>
      </c>
      <c r="CN7" s="38">
        <v>51.32</v>
      </c>
      <c r="CO7" s="38">
        <v>46.43</v>
      </c>
      <c r="CP7" s="38">
        <v>47.64</v>
      </c>
      <c r="CQ7" s="38">
        <v>47.26</v>
      </c>
      <c r="CR7" s="38">
        <v>54.67</v>
      </c>
      <c r="CS7" s="38">
        <v>53.51</v>
      </c>
      <c r="CT7" s="38">
        <v>53.5</v>
      </c>
      <c r="CU7" s="38">
        <v>52.58</v>
      </c>
      <c r="CV7" s="38">
        <v>50.94</v>
      </c>
      <c r="CW7" s="38">
        <v>59.64</v>
      </c>
      <c r="CX7" s="38">
        <v>63.63</v>
      </c>
      <c r="CY7" s="38">
        <v>64.25</v>
      </c>
      <c r="CZ7" s="38">
        <v>64.22</v>
      </c>
      <c r="DA7" s="38">
        <v>66.33</v>
      </c>
      <c r="DB7" s="38">
        <v>66.64</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0.35</v>
      </c>
      <c r="EI7" s="38">
        <v>0.28999999999999998</v>
      </c>
      <c r="EJ7" s="38">
        <v>0.11</v>
      </c>
      <c r="EK7" s="38">
        <v>0.15</v>
      </c>
      <c r="EL7" s="38">
        <v>0.16</v>
      </c>
      <c r="EM7" s="38">
        <v>0.13</v>
      </c>
      <c r="EN7" s="38">
        <v>0.15</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2021-01-12T07:47:32Z</cp:lastPrinted>
  <dcterms:created xsi:type="dcterms:W3CDTF">2020-12-04T02:49:19Z</dcterms:created>
  <dcterms:modified xsi:type="dcterms:W3CDTF">2021-01-12T07:48:10Z</dcterms:modified>
  <cp:category/>
</cp:coreProperties>
</file>