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92.168.4.18\町民課\01 町民課\①課長補佐\①通常業務関係\⑬経営比較分析表\2年度\町→県\"/>
    </mc:Choice>
  </mc:AlternateContent>
  <xr:revisionPtr revIDLastSave="0" documentId="13_ncr:1_{F2BD5CE0-C3D2-4BB3-AC67-C9C3608A9501}" xr6:coauthVersionLast="36" xr6:coauthVersionMax="36" xr10:uidLastSave="{00000000-0000-0000-0000-000000000000}"/>
  <workbookProtection workbookAlgorithmName="SHA-512" workbookHashValue="SGnplmT0ioKrEUuC8ieKI2Ye2Qw3jAnEBAdguFRU7JTSO1xES+kHIr6dwgF+dmh+mZs0zWO+A/3S9YNiDh/YIw==" workbookSaltValue="Qe6qnH76x6IY4gri3NQzM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AD10" i="4"/>
  <c r="P10" i="4"/>
  <c r="B10" i="4"/>
  <c r="AT8" i="4"/>
  <c r="AL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<sst xmlns="http://schemas.openxmlformats.org/spreadsheetml/2006/main" count="236" uniqueCount="121">
  <si>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</si>
  <si>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</si>
  <si>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</si>
  <si>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</si>
  <si>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</si>
  <si>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</si>
  <si>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</si>
  <si>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</si>
  <si>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</si>
  <si>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</si>
  <si>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</si>
  <si>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</si>
  <si>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</si>
  <si>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</si>
  <si>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</si>
  <si>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</si>
  <si>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</si>
  <si>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</si>
  <si>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</si>
  <si>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</si>
  <si>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</si>
  <si>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</si>
  <si>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</si>
  <si>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</si>
  <si>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</si>
  <si>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</si>
  <si>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</si>
  <si>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</si>
  <si>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</si>
  <si>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</si>
  <si>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</si>
  <si>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</si>
  <si>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</si>
  <si>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</si>
  <si>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</si>
  <si>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</si>
  <si>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</si>
  <si>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</si>
  <si>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</si>
  <si>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</si>
  <si>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</si>
  <si>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</si>
  <si>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</si>
  <si>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</si>
  <si>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</si>
  <si>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</si>
  <si>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</si>
  <si>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</si>
  <si>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</si>
  <si>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</si>
  <si>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</si>
  <si>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</si>
  <si>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</si>
  <si>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</si>
  <si>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</si>
  <si>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</si>
  <si>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</si>
  <si>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</si>
  <si>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</si>
  <si>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</si>
  <si>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</si>
  <si>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</si>
  <si>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</si>
  <si>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</si>
  <si>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</si>
  <si>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</si>
  <si>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</si>
  <si>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</si>
  <si>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</si>
  <si>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</si>
  <si>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</si>
  <si>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</si>
  <si>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</si>
  <si>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</si>
  <si>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</si>
  <si>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</si>
  <si>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</si>
  <si>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</si>
  <si>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</si>
  <si>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</si>
  <si>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</si>
  <si>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</si>
  <si>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</si>
  <si>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</si>
  <si>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</si>
  <si>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</si>
  <si>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</si>
  <si>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</si>
  <si>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</si>
  <si>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</si>
  <si>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</si>
  <si>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</si>
  <si>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</si>
  <si>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</si>
  <si>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</si>
  <si>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</si>
  <si>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</si>
  <si>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</si>
  <si>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</si>
  <si>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</si>
  <si>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</si>
  <si>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</si>
  <si>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</si>
  <si>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</si>
  <si>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</si>
  <si>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</si>
  <si>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</si>
  <si>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</si>
  <si>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</si>
  <si>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</si>
  <si>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</si>
  <si>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</si>
  <si>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</si>
  <si>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</si>
  <si>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</si>
  <si>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</si>
  <si>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</si>
  <si>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</si>
  <si>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《健全性》
　収益的収支比率を見ても給水収益だけでは賄えておらず、一般会計からの繰入金により維持している状態である。
　単年度収支が赤字であることから、適正な施設使用料金の見直しなど経営改善に向けた取り組みが必要である。
《効率性》
　将来の使用者人口の減少に伴う使用料減少を踏まえた事業経営に取り組まなければならない。　</t>
    <rPh sb="16" eb="17">
      <t>ミ</t>
    </rPh>
    <rPh sb="80" eb="82">
      <t>シセツ</t>
    </rPh>
    <rPh sb="82" eb="84">
      <t>シヨウ</t>
    </rPh>
    <rPh sb="119" eb="121">
      <t>ショウライ</t>
    </rPh>
    <rPh sb="122" eb="125">
      <t>シヨウシャ</t>
    </rPh>
    <rPh sb="131" eb="132">
      <t>トモナ</t>
    </rPh>
    <rPh sb="133" eb="136">
      <t>シヨウリョウ</t>
    </rPh>
    <rPh sb="136" eb="138">
      <t>ゲンショウ</t>
    </rPh>
    <rPh sb="143" eb="145">
      <t>ジギョウ</t>
    </rPh>
    <rPh sb="145" eb="147">
      <t>ケイエイ</t>
    </rPh>
    <rPh sb="148" eb="149">
      <t>ト</t>
    </rPh>
    <rPh sb="150" eb="151">
      <t>ク</t>
    </rPh>
    <phoneticPr fontId="15"/>
  </si>
  <si>
    <t xml:space="preserve">　施設等の機能診断を行い、その診断結果から最適整備構想を策定し、耐用年数を迎えた通信設備、機械等の更新を行い機能強化対策に取り組んでいる。
  今後も、経営改善に見合った計画的な維持修繕・機械・管路等の更新に取り組む必要がある。
</t>
    <rPh sb="1" eb="3">
      <t>シセツ</t>
    </rPh>
    <rPh sb="3" eb="4">
      <t>トウ</t>
    </rPh>
    <rPh sb="5" eb="7">
      <t>キノウ</t>
    </rPh>
    <rPh sb="7" eb="9">
      <t>シンダン</t>
    </rPh>
    <rPh sb="10" eb="11">
      <t>オコナ</t>
    </rPh>
    <rPh sb="15" eb="17">
      <t>シンダン</t>
    </rPh>
    <rPh sb="17" eb="19">
      <t>ケッカ</t>
    </rPh>
    <rPh sb="21" eb="23">
      <t>サイテキ</t>
    </rPh>
    <rPh sb="23" eb="25">
      <t>セイビ</t>
    </rPh>
    <rPh sb="25" eb="27">
      <t>コウソウ</t>
    </rPh>
    <rPh sb="28" eb="30">
      <t>サクテイ</t>
    </rPh>
    <rPh sb="40" eb="42">
      <t>ツウシン</t>
    </rPh>
    <rPh sb="42" eb="44">
      <t>セツビ</t>
    </rPh>
    <rPh sb="47" eb="48">
      <t>トウ</t>
    </rPh>
    <rPh sb="51" eb="52">
      <t>オコナ</t>
    </rPh>
    <rPh sb="53" eb="55">
      <t>キノウ</t>
    </rPh>
    <rPh sb="55" eb="57">
      <t>キョウカ</t>
    </rPh>
    <rPh sb="57" eb="59">
      <t>タイサク</t>
    </rPh>
    <rPh sb="60" eb="61">
      <t>ト</t>
    </rPh>
    <rPh sb="62" eb="63">
      <t>ク</t>
    </rPh>
    <rPh sb="93" eb="95">
      <t>キカイ</t>
    </rPh>
    <rPh sb="96" eb="98">
      <t>カンロ</t>
    </rPh>
    <rPh sb="98" eb="99">
      <t>トウ</t>
    </rPh>
    <phoneticPr fontId="15"/>
  </si>
  <si>
    <t>　単年度収支が赤字の状態が続いており、使用料の見直し、費用削減等の経営改善に向けた取り組みが必要である。
　経営戦略を策定し、効率的かつ安定的な経営を行っていく。</t>
    <rPh sb="1" eb="4">
      <t>タンネンド</t>
    </rPh>
    <rPh sb="4" eb="6">
      <t>シュウシ</t>
    </rPh>
    <rPh sb="7" eb="9">
      <t>アカジ</t>
    </rPh>
    <rPh sb="10" eb="12">
      <t>ジョウタイ</t>
    </rPh>
    <rPh sb="13" eb="14">
      <t>ツヅ</t>
    </rPh>
    <rPh sb="19" eb="22">
      <t>シヨウリョウ</t>
    </rPh>
    <rPh sb="23" eb="25">
      <t>ミナオ</t>
    </rPh>
    <rPh sb="27" eb="29">
      <t>ヒヨウ</t>
    </rPh>
    <rPh sb="29" eb="32">
      <t>サクゲントウ</t>
    </rPh>
    <rPh sb="33" eb="35">
      <t>ケイエイ</t>
    </rPh>
    <rPh sb="35" eb="37">
      <t>カイゼン</t>
    </rPh>
    <rPh sb="38" eb="39">
      <t>ム</t>
    </rPh>
    <rPh sb="41" eb="42">
      <t>ト</t>
    </rPh>
    <rPh sb="43" eb="44">
      <t>ク</t>
    </rPh>
    <rPh sb="46" eb="48">
      <t>ヒツヨウ</t>
    </rPh>
    <rPh sb="54" eb="56">
      <t>ケイエイ</t>
    </rPh>
    <rPh sb="56" eb="58">
      <t>センリャク</t>
    </rPh>
    <rPh sb="59" eb="61">
      <t>サクテイ</t>
    </rPh>
    <rPh sb="63" eb="66">
      <t>コウリツテキ</t>
    </rPh>
    <rPh sb="68" eb="71">
      <t>アンテイテキ</t>
    </rPh>
    <rPh sb="72" eb="74">
      <t>ケイエイ</t>
    </rPh>
    <rPh sb="75" eb="76">
      <t>オコナ</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</si>
</sst>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xr:uid="{7697D7A4-5AF5-46B2-B4AB-E1C856BBC3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A6-4D50-BFF5-661C2BE374B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29A6-4D50-BFF5-661C2BE374B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60.36</c:v>
                </c:pt>
                <c:pt idx="1">
                  <c:v>60.36</c:v>
                </c:pt>
                <c:pt idx="2">
                  <c:v>59.84</c:v>
                </c:pt>
                <c:pt idx="3">
                  <c:v>57.77</c:v>
                </c:pt>
                <c:pt idx="4">
                  <c:v>67.88</c:v>
                </c:pt>
              </c:numCache>
            </c:numRef>
          </c:val>
          <c:extLst>
            <c:ext xmlns:c16="http://schemas.microsoft.com/office/drawing/2014/chart" uri="{C3380CC4-5D6E-409C-BE32-E72D297353CC}">
              <c16:uniqueId val="{00000000-BB03-42DE-90AC-48370077729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BB03-42DE-90AC-48370077729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84.65</c:v>
                </c:pt>
                <c:pt idx="1">
                  <c:v>85.19</c:v>
                </c:pt>
                <c:pt idx="2">
                  <c:v>85.85</c:v>
                </c:pt>
                <c:pt idx="3">
                  <c:v>81.489999999999995</c:v>
                </c:pt>
                <c:pt idx="4">
                  <c:v>86.73</c:v>
                </c:pt>
              </c:numCache>
            </c:numRef>
          </c:val>
          <c:extLst>
            <c:ext xmlns:c16="http://schemas.microsoft.com/office/drawing/2014/chart" uri="{C3380CC4-5D6E-409C-BE32-E72D297353CC}">
              <c16:uniqueId val="{00000000-0742-4383-8445-5AECBC1DE6C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0742-4383-8445-5AECBC1DE6C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93.27</c:v>
                </c:pt>
                <c:pt idx="1">
                  <c:v>97.47</c:v>
                </c:pt>
                <c:pt idx="2">
                  <c:v>87.8</c:v>
                </c:pt>
                <c:pt idx="3">
                  <c:v>93.34</c:v>
                </c:pt>
                <c:pt idx="4">
                  <c:v>84.85</c:v>
                </c:pt>
              </c:numCache>
            </c:numRef>
          </c:val>
          <c:extLst>
            <c:ext xmlns:c16="http://schemas.microsoft.com/office/drawing/2014/chart" uri="{C3380CC4-5D6E-409C-BE32-E72D297353CC}">
              <c16:uniqueId val="{00000000-C452-4402-AF00-48E8F5ECD4B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52-4402-AF00-48E8F5ECD4B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12-494B-9673-5B27FCF5110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12-494B-9673-5B27FCF5110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D1-4E76-97C5-DDE9D4CF7C8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D1-4E76-97C5-DDE9D4CF7C8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48-44C3-BF9A-258D7F396A0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48-44C3-BF9A-258D7F396A0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FF-4421-BC03-FEB986AC7D1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FF-4421-BC03-FEB986AC7D1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quot;-&quot;">
                  <c:v>135.77000000000001</c:v>
                </c:pt>
              </c:numCache>
            </c:numRef>
          </c:val>
          <c:extLst>
            <c:ext xmlns:c16="http://schemas.microsoft.com/office/drawing/2014/chart" uri="{C3380CC4-5D6E-409C-BE32-E72D297353CC}">
              <c16:uniqueId val="{00000000-AA0A-4F13-9E0E-B8B5896C9DB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AA0A-4F13-9E0E-B8B5896C9DB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80.989999999999995</c:v>
                </c:pt>
                <c:pt idx="1">
                  <c:v>77.599999999999994</c:v>
                </c:pt>
                <c:pt idx="2">
                  <c:v>24.58</c:v>
                </c:pt>
                <c:pt idx="3">
                  <c:v>82.58</c:v>
                </c:pt>
                <c:pt idx="4">
                  <c:v>73.010000000000005</c:v>
                </c:pt>
              </c:numCache>
            </c:numRef>
          </c:val>
          <c:extLst>
            <c:ext xmlns:c16="http://schemas.microsoft.com/office/drawing/2014/chart" uri="{C3380CC4-5D6E-409C-BE32-E72D297353CC}">
              <c16:uniqueId val="{00000000-E6E1-4B3C-9D42-C9E1326DC08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E6E1-4B3C-9D42-C9E1326DC08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140.46</c:v>
                </c:pt>
                <c:pt idx="1">
                  <c:v>148.33000000000001</c:v>
                </c:pt>
                <c:pt idx="2">
                  <c:v>472.91</c:v>
                </c:pt>
                <c:pt idx="3">
                  <c:v>144.54</c:v>
                </c:pt>
                <c:pt idx="4">
                  <c:v>138.97999999999999</c:v>
                </c:pt>
              </c:numCache>
            </c:numRef>
          </c:val>
          <c:extLst>
            <c:ext xmlns:c16="http://schemas.microsoft.com/office/drawing/2014/chart" uri="{C3380CC4-5D6E-409C-BE32-E72D297353CC}">
              <c16:uniqueId val="{00000000-676F-4B15-95C3-193723AA07F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676F-4B15-95C3-193723AA07F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高知県　仁淀川町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63">
        <f>データ!S6</f>
        <v>5224</v>
      </c>
      <c r="AM8" s="63"/>
      <c r="AN8" s="63"/>
      <c r="AO8" s="63"/>
      <c r="AP8" s="63"/>
      <c r="AQ8" s="63"/>
      <c r="AR8" s="63"/>
      <c r="AS8" s="63"/>
      <c r="AT8" s="62">
        <f>データ!T6</f>
        <v>333</v>
      </c>
      <c r="AU8" s="62"/>
      <c r="AV8" s="62"/>
      <c r="AW8" s="62"/>
      <c r="AX8" s="62"/>
      <c r="AY8" s="62"/>
      <c r="AZ8" s="62"/>
      <c r="BA8" s="62"/>
      <c r="BB8" s="62">
        <f>データ!U6</f>
        <v>15.69</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15.68</v>
      </c>
      <c r="Q10" s="62"/>
      <c r="R10" s="62"/>
      <c r="S10" s="62"/>
      <c r="T10" s="62"/>
      <c r="U10" s="62"/>
      <c r="V10" s="62"/>
      <c r="W10" s="62">
        <f>データ!Q6</f>
        <v>100</v>
      </c>
      <c r="X10" s="62"/>
      <c r="Y10" s="62"/>
      <c r="Z10" s="62"/>
      <c r="AA10" s="62"/>
      <c r="AB10" s="62"/>
      <c r="AC10" s="62"/>
      <c r="AD10" s="63">
        <f>データ!R6</f>
        <v>2400</v>
      </c>
      <c r="AE10" s="63"/>
      <c r="AF10" s="63"/>
      <c r="AG10" s="63"/>
      <c r="AH10" s="63"/>
      <c r="AI10" s="63"/>
      <c r="AJ10" s="63"/>
      <c r="AK10" s="2"/>
      <c r="AL10" s="63">
        <f>データ!V6</f>
        <v>814</v>
      </c>
      <c r="AM10" s="63"/>
      <c r="AN10" s="63"/>
      <c r="AO10" s="63"/>
      <c r="AP10" s="63"/>
      <c r="AQ10" s="63"/>
      <c r="AR10" s="63"/>
      <c r="AS10" s="63"/>
      <c r="AT10" s="62">
        <f>データ!W6</f>
        <v>0.32</v>
      </c>
      <c r="AU10" s="62"/>
      <c r="AV10" s="62"/>
      <c r="AW10" s="62"/>
      <c r="AX10" s="62"/>
      <c r="AY10" s="62"/>
      <c r="AZ10" s="62"/>
      <c r="BA10" s="62"/>
      <c r="BB10" s="62">
        <f>データ!X6</f>
        <v>2543.75</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118</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119</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120</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04zhzMxTZ3a5ROVYDLp1J24cmJHk/OS0g1wzkN5KKQZEvtDnBDYlHfb3l0jd1XLGl/2FoKyLPnjPILMdq97EMQ==" saltValue="MQWCpSft7lhJLNVv0LcAY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1" t="s">
        <v>55</v>
      </c>
      <c r="I3" s="72"/>
      <c r="J3" s="72"/>
      <c r="K3" s="72"/>
      <c r="L3" s="72"/>
      <c r="M3" s="72"/>
      <c r="N3" s="72"/>
      <c r="O3" s="72"/>
      <c r="P3" s="72"/>
      <c r="Q3" s="72"/>
      <c r="R3" s="72"/>
      <c r="S3" s="72"/>
      <c r="T3" s="72"/>
      <c r="U3" s="72"/>
      <c r="V3" s="72"/>
      <c r="W3" s="72"/>
      <c r="X3" s="73"/>
      <c r="Y3" s="77" t="s">
        <v>56</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57</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58</v>
      </c>
      <c r="B4" s="30"/>
      <c r="C4" s="30"/>
      <c r="D4" s="30"/>
      <c r="E4" s="30"/>
      <c r="F4" s="30"/>
      <c r="G4" s="30"/>
      <c r="H4" s="74"/>
      <c r="I4" s="75"/>
      <c r="J4" s="75"/>
      <c r="K4" s="75"/>
      <c r="L4" s="75"/>
      <c r="M4" s="75"/>
      <c r="N4" s="75"/>
      <c r="O4" s="75"/>
      <c r="P4" s="75"/>
      <c r="Q4" s="75"/>
      <c r="R4" s="75"/>
      <c r="S4" s="75"/>
      <c r="T4" s="75"/>
      <c r="U4" s="75"/>
      <c r="V4" s="75"/>
      <c r="W4" s="75"/>
      <c r="X4" s="76"/>
      <c r="Y4" s="70" t="s">
        <v>59</v>
      </c>
      <c r="Z4" s="70"/>
      <c r="AA4" s="70"/>
      <c r="AB4" s="70"/>
      <c r="AC4" s="70"/>
      <c r="AD4" s="70"/>
      <c r="AE4" s="70"/>
      <c r="AF4" s="70"/>
      <c r="AG4" s="70"/>
      <c r="AH4" s="70"/>
      <c r="AI4" s="70"/>
      <c r="AJ4" s="70" t="s">
        <v>60</v>
      </c>
      <c r="AK4" s="70"/>
      <c r="AL4" s="70"/>
      <c r="AM4" s="70"/>
      <c r="AN4" s="70"/>
      <c r="AO4" s="70"/>
      <c r="AP4" s="70"/>
      <c r="AQ4" s="70"/>
      <c r="AR4" s="70"/>
      <c r="AS4" s="70"/>
      <c r="AT4" s="70"/>
      <c r="AU4" s="70" t="s">
        <v>61</v>
      </c>
      <c r="AV4" s="70"/>
      <c r="AW4" s="70"/>
      <c r="AX4" s="70"/>
      <c r="AY4" s="70"/>
      <c r="AZ4" s="70"/>
      <c r="BA4" s="70"/>
      <c r="BB4" s="70"/>
      <c r="BC4" s="70"/>
      <c r="BD4" s="70"/>
      <c r="BE4" s="70"/>
      <c r="BF4" s="70" t="s">
        <v>62</v>
      </c>
      <c r="BG4" s="70"/>
      <c r="BH4" s="70"/>
      <c r="BI4" s="70"/>
      <c r="BJ4" s="70"/>
      <c r="BK4" s="70"/>
      <c r="BL4" s="70"/>
      <c r="BM4" s="70"/>
      <c r="BN4" s="70"/>
      <c r="BO4" s="70"/>
      <c r="BP4" s="70"/>
      <c r="BQ4" s="70" t="s">
        <v>63</v>
      </c>
      <c r="BR4" s="70"/>
      <c r="BS4" s="70"/>
      <c r="BT4" s="70"/>
      <c r="BU4" s="70"/>
      <c r="BV4" s="70"/>
      <c r="BW4" s="70"/>
      <c r="BX4" s="70"/>
      <c r="BY4" s="70"/>
      <c r="BZ4" s="70"/>
      <c r="CA4" s="70"/>
      <c r="CB4" s="70" t="s">
        <v>64</v>
      </c>
      <c r="CC4" s="70"/>
      <c r="CD4" s="70"/>
      <c r="CE4" s="70"/>
      <c r="CF4" s="70"/>
      <c r="CG4" s="70"/>
      <c r="CH4" s="70"/>
      <c r="CI4" s="70"/>
      <c r="CJ4" s="70"/>
      <c r="CK4" s="70"/>
      <c r="CL4" s="70"/>
      <c r="CM4" s="70" t="s">
        <v>65</v>
      </c>
      <c r="CN4" s="70"/>
      <c r="CO4" s="70"/>
      <c r="CP4" s="70"/>
      <c r="CQ4" s="70"/>
      <c r="CR4" s="70"/>
      <c r="CS4" s="70"/>
      <c r="CT4" s="70"/>
      <c r="CU4" s="70"/>
      <c r="CV4" s="70"/>
      <c r="CW4" s="70"/>
      <c r="CX4" s="70" t="s">
        <v>66</v>
      </c>
      <c r="CY4" s="70"/>
      <c r="CZ4" s="70"/>
      <c r="DA4" s="70"/>
      <c r="DB4" s="70"/>
      <c r="DC4" s="70"/>
      <c r="DD4" s="70"/>
      <c r="DE4" s="70"/>
      <c r="DF4" s="70"/>
      <c r="DG4" s="70"/>
      <c r="DH4" s="70"/>
      <c r="DI4" s="70" t="s">
        <v>67</v>
      </c>
      <c r="DJ4" s="70"/>
      <c r="DK4" s="70"/>
      <c r="DL4" s="70"/>
      <c r="DM4" s="70"/>
      <c r="DN4" s="70"/>
      <c r="DO4" s="70"/>
      <c r="DP4" s="70"/>
      <c r="DQ4" s="70"/>
      <c r="DR4" s="70"/>
      <c r="DS4" s="70"/>
      <c r="DT4" s="70" t="s">
        <v>68</v>
      </c>
      <c r="DU4" s="70"/>
      <c r="DV4" s="70"/>
      <c r="DW4" s="70"/>
      <c r="DX4" s="70"/>
      <c r="DY4" s="70"/>
      <c r="DZ4" s="70"/>
      <c r="EA4" s="70"/>
      <c r="EB4" s="70"/>
      <c r="EC4" s="70"/>
      <c r="ED4" s="70"/>
      <c r="EE4" s="70" t="s">
        <v>69</v>
      </c>
      <c r="EF4" s="70"/>
      <c r="EG4" s="70"/>
      <c r="EH4" s="70"/>
      <c r="EI4" s="70"/>
      <c r="EJ4" s="70"/>
      <c r="EK4" s="70"/>
      <c r="EL4" s="70"/>
      <c r="EM4" s="70"/>
      <c r="EN4" s="70"/>
      <c r="EO4" s="70"/>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393878</v>
      </c>
      <c r="D6" s="33">
        <f t="shared" si="3"/>
        <v>47</v>
      </c>
      <c r="E6" s="33">
        <f t="shared" si="3"/>
        <v>17</v>
      </c>
      <c r="F6" s="33">
        <f t="shared" si="3"/>
        <v>5</v>
      </c>
      <c r="G6" s="33">
        <f t="shared" si="3"/>
        <v>0</v>
      </c>
      <c r="H6" s="33" t="str">
        <f t="shared" si="3"/>
        <v>高知県　仁淀川町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15.68</v>
      </c>
      <c r="Q6" s="34">
        <f t="shared" si="3"/>
        <v>100</v>
      </c>
      <c r="R6" s="34">
        <f t="shared" si="3"/>
        <v>2400</v>
      </c>
      <c r="S6" s="34">
        <f t="shared" si="3"/>
        <v>5224</v>
      </c>
      <c r="T6" s="34">
        <f t="shared" si="3"/>
        <v>333</v>
      </c>
      <c r="U6" s="34">
        <f t="shared" si="3"/>
        <v>15.69</v>
      </c>
      <c r="V6" s="34">
        <f t="shared" si="3"/>
        <v>814</v>
      </c>
      <c r="W6" s="34">
        <f t="shared" si="3"/>
        <v>0.32</v>
      </c>
      <c r="X6" s="34">
        <f t="shared" si="3"/>
        <v>2543.75</v>
      </c>
      <c r="Y6" s="35">
        <f>IF(Y7="",NA(),Y7)</f>
        <v>93.27</v>
      </c>
      <c r="Z6" s="35">
        <f t="shared" ref="Z6:AH6" si="4">IF(Z7="",NA(),Z7)</f>
        <v>97.47</v>
      </c>
      <c r="AA6" s="35">
        <f t="shared" si="4"/>
        <v>87.8</v>
      </c>
      <c r="AB6" s="35">
        <f t="shared" si="4"/>
        <v>93.34</v>
      </c>
      <c r="AC6" s="35">
        <f t="shared" si="4"/>
        <v>84.85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135.77000000000001</v>
      </c>
      <c r="BK6" s="35">
        <f t="shared" si="7"/>
        <v>1081.8</v>
      </c>
      <c r="BL6" s="35">
        <f t="shared" si="7"/>
        <v>974.93</v>
      </c>
      <c r="BM6" s="35">
        <f t="shared" si="7"/>
        <v>855.8</v>
      </c>
      <c r="BN6" s="35">
        <f t="shared" si="7"/>
        <v>789.46</v>
      </c>
      <c r="BO6" s="35">
        <f t="shared" si="7"/>
        <v>826.83</v>
      </c>
      <c r="BP6" s="34" t="str">
        <f>IF(BP7="","",IF(BP7="-","【-】","【"&amp;SUBSTITUTE(TEXT(BP7,"#,##0.00"),"-","△")&amp;"】"))</f>
        <v>【765.47】</v>
      </c>
      <c r="BQ6" s="35">
        <f>IF(BQ7="",NA(),BQ7)</f>
        <v>80.989999999999995</v>
      </c>
      <c r="BR6" s="35">
        <f t="shared" ref="BR6:BZ6" si="8">IF(BR7="",NA(),BR7)</f>
        <v>77.599999999999994</v>
      </c>
      <c r="BS6" s="35">
        <f t="shared" si="8"/>
        <v>24.58</v>
      </c>
      <c r="BT6" s="35">
        <f t="shared" si="8"/>
        <v>82.58</v>
      </c>
      <c r="BU6" s="35">
        <f t="shared" si="8"/>
        <v>73.010000000000005</v>
      </c>
      <c r="BV6" s="35">
        <f t="shared" si="8"/>
        <v>52.19</v>
      </c>
      <c r="BW6" s="35">
        <f t="shared" si="8"/>
        <v>55.32</v>
      </c>
      <c r="BX6" s="35">
        <f t="shared" si="8"/>
        <v>59.8</v>
      </c>
      <c r="BY6" s="35">
        <f t="shared" si="8"/>
        <v>57.77</v>
      </c>
      <c r="BZ6" s="35">
        <f t="shared" si="8"/>
        <v>57.31</v>
      </c>
      <c r="CA6" s="34" t="str">
        <f>IF(CA7="","",IF(CA7="-","【-】","【"&amp;SUBSTITUTE(TEXT(CA7,"#,##0.00"),"-","△")&amp;"】"))</f>
        <v>【59.59】</v>
      </c>
      <c r="CB6" s="35">
        <f>IF(CB7="",NA(),CB7)</f>
        <v>140.46</v>
      </c>
      <c r="CC6" s="35">
        <f t="shared" ref="CC6:CK6" si="9">IF(CC7="",NA(),CC7)</f>
        <v>148.33000000000001</v>
      </c>
      <c r="CD6" s="35">
        <f t="shared" si="9"/>
        <v>472.91</v>
      </c>
      <c r="CE6" s="35">
        <f t="shared" si="9"/>
        <v>144.54</v>
      </c>
      <c r="CF6" s="35">
        <f t="shared" si="9"/>
        <v>138.97999999999999</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60.36</v>
      </c>
      <c r="CN6" s="35">
        <f t="shared" ref="CN6:CV6" si="10">IF(CN7="",NA(),CN7)</f>
        <v>60.36</v>
      </c>
      <c r="CO6" s="35">
        <f t="shared" si="10"/>
        <v>59.84</v>
      </c>
      <c r="CP6" s="35">
        <f t="shared" si="10"/>
        <v>57.77</v>
      </c>
      <c r="CQ6" s="35">
        <f t="shared" si="10"/>
        <v>67.88</v>
      </c>
      <c r="CR6" s="35">
        <f t="shared" si="10"/>
        <v>52.31</v>
      </c>
      <c r="CS6" s="35">
        <f t="shared" si="10"/>
        <v>60.65</v>
      </c>
      <c r="CT6" s="35">
        <f t="shared" si="10"/>
        <v>51.75</v>
      </c>
      <c r="CU6" s="35">
        <f t="shared" si="10"/>
        <v>50.68</v>
      </c>
      <c r="CV6" s="35">
        <f t="shared" si="10"/>
        <v>50.14</v>
      </c>
      <c r="CW6" s="34" t="str">
        <f>IF(CW7="","",IF(CW7="-","【-】","【"&amp;SUBSTITUTE(TEXT(CW7,"#,##0.00"),"-","△")&amp;"】"))</f>
        <v>【51.30】</v>
      </c>
      <c r="CX6" s="35">
        <f>IF(CX7="",NA(),CX7)</f>
        <v>84.65</v>
      </c>
      <c r="CY6" s="35">
        <f t="shared" ref="CY6:DG6" si="11">IF(CY7="",NA(),CY7)</f>
        <v>85.19</v>
      </c>
      <c r="CZ6" s="35">
        <f t="shared" si="11"/>
        <v>85.85</v>
      </c>
      <c r="DA6" s="35">
        <f t="shared" si="11"/>
        <v>81.489999999999995</v>
      </c>
      <c r="DB6" s="35">
        <f t="shared" si="11"/>
        <v>86.73</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393878</v>
      </c>
      <c r="D7" s="37">
        <v>47</v>
      </c>
      <c r="E7" s="37">
        <v>17</v>
      </c>
      <c r="F7" s="37">
        <v>5</v>
      </c>
      <c r="G7" s="37">
        <v>0</v>
      </c>
      <c r="H7" s="37" t="s">
        <v>99</v>
      </c>
      <c r="I7" s="37" t="s">
        <v>100</v>
      </c>
      <c r="J7" s="37" t="s">
        <v>101</v>
      </c>
      <c r="K7" s="37" t="s">
        <v>102</v>
      </c>
      <c r="L7" s="37" t="s">
        <v>103</v>
      </c>
      <c r="M7" s="37" t="s">
        <v>104</v>
      </c>
      <c r="N7" s="38" t="s">
        <v>105</v>
      </c>
      <c r="O7" s="38" t="s">
        <v>106</v>
      </c>
      <c r="P7" s="38">
        <v>15.68</v>
      </c>
      <c r="Q7" s="38">
        <v>100</v>
      </c>
      <c r="R7" s="38">
        <v>2400</v>
      </c>
      <c r="S7" s="38">
        <v>5224</v>
      </c>
      <c r="T7" s="38">
        <v>333</v>
      </c>
      <c r="U7" s="38">
        <v>15.69</v>
      </c>
      <c r="V7" s="38">
        <v>814</v>
      </c>
      <c r="W7" s="38">
        <v>0.32</v>
      </c>
      <c r="X7" s="38">
        <v>2543.75</v>
      </c>
      <c r="Y7" s="38">
        <v>93.27</v>
      </c>
      <c r="Z7" s="38">
        <v>97.47</v>
      </c>
      <c r="AA7" s="38">
        <v>87.8</v>
      </c>
      <c r="AB7" s="38">
        <v>93.34</v>
      </c>
      <c r="AC7" s="38">
        <v>84.85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135.77000000000001</v>
      </c>
      <c r="BK7" s="38">
        <v>1081.8</v>
      </c>
      <c r="BL7" s="38">
        <v>974.93</v>
      </c>
      <c r="BM7" s="38">
        <v>855.8</v>
      </c>
      <c r="BN7" s="38">
        <v>789.46</v>
      </c>
      <c r="BO7" s="38">
        <v>826.83</v>
      </c>
      <c r="BP7" s="38">
        <v>765.47</v>
      </c>
      <c r="BQ7" s="38">
        <v>80.989999999999995</v>
      </c>
      <c r="BR7" s="38">
        <v>77.599999999999994</v>
      </c>
      <c r="BS7" s="38">
        <v>24.58</v>
      </c>
      <c r="BT7" s="38">
        <v>82.58</v>
      </c>
      <c r="BU7" s="38">
        <v>73.010000000000005</v>
      </c>
      <c r="BV7" s="38">
        <v>52.19</v>
      </c>
      <c r="BW7" s="38">
        <v>55.32</v>
      </c>
      <c r="BX7" s="38">
        <v>59.8</v>
      </c>
      <c r="BY7" s="38">
        <v>57.77</v>
      </c>
      <c r="BZ7" s="38">
        <v>57.31</v>
      </c>
      <c r="CA7" s="38">
        <v>59.59</v>
      </c>
      <c r="CB7" s="38">
        <v>140.46</v>
      </c>
      <c r="CC7" s="38">
        <v>148.33000000000001</v>
      </c>
      <c r="CD7" s="38">
        <v>472.91</v>
      </c>
      <c r="CE7" s="38">
        <v>144.54</v>
      </c>
      <c r="CF7" s="38">
        <v>138.97999999999999</v>
      </c>
      <c r="CG7" s="38">
        <v>296.14</v>
      </c>
      <c r="CH7" s="38">
        <v>283.17</v>
      </c>
      <c r="CI7" s="38">
        <v>263.76</v>
      </c>
      <c r="CJ7" s="38">
        <v>274.35000000000002</v>
      </c>
      <c r="CK7" s="38">
        <v>273.52</v>
      </c>
      <c r="CL7" s="38">
        <v>257.86</v>
      </c>
      <c r="CM7" s="38">
        <v>60.36</v>
      </c>
      <c r="CN7" s="38">
        <v>60.36</v>
      </c>
      <c r="CO7" s="38">
        <v>59.84</v>
      </c>
      <c r="CP7" s="38">
        <v>57.77</v>
      </c>
      <c r="CQ7" s="38">
        <v>67.88</v>
      </c>
      <c r="CR7" s="38">
        <v>52.31</v>
      </c>
      <c r="CS7" s="38">
        <v>60.65</v>
      </c>
      <c r="CT7" s="38">
        <v>51.75</v>
      </c>
      <c r="CU7" s="38">
        <v>50.68</v>
      </c>
      <c r="CV7" s="38">
        <v>50.14</v>
      </c>
      <c r="CW7" s="38">
        <v>51.3</v>
      </c>
      <c r="CX7" s="38">
        <v>84.65</v>
      </c>
      <c r="CY7" s="38">
        <v>85.19</v>
      </c>
      <c r="CZ7" s="38">
        <v>85.85</v>
      </c>
      <c r="DA7" s="38">
        <v>81.489999999999995</v>
      </c>
      <c r="DB7" s="38">
        <v>86.73</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2020-12-04T03:08:21Z</dcterms:created>
  <dcterms:modified xsi:type="dcterms:W3CDTF">2021-01-22T05:16:25Z</dcterms:modified>
  <cp:category/>
</cp:coreProperties>
</file>