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k-kakehashi\Desktop\【0125〆】公営企業に係る「経営比較分析表」の分析等について\◆R1決算 梼原町【経営比較分析表】2019_394050_46_060\"/>
    </mc:Choice>
  </mc:AlternateContent>
  <xr:revisionPtr revIDLastSave="0" documentId="13_ncr:1_{B6D4132D-CDD5-4059-8BCB-0F226A0CCF2D}" xr6:coauthVersionLast="36" xr6:coauthVersionMax="36" xr10:uidLastSave="{00000000-0000-0000-0000-000000000000}"/>
  <workbookProtection workbookAlgorithmName="SHA-512" workbookHashValue="W0fQ3VUMBPIP0eL94wEfW19Zh6/h6OCrUT74NrSr0SKjFU+jpRle3+3f96TfNOEpSOKD+n3PcpfzPbab+cqZ3g==" workbookSaltValue="Udp02c5JBIEdNKsqK6/0T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AT10" i="4"/>
  <c r="AD10" i="4"/>
  <c r="I10" i="4"/>
  <c r="P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<sst xmlns="http://schemas.openxmlformats.org/spreadsheetml/2006/main" count="236" uniqueCount="119">
  <si>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</si>
  <si>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</si>
  <si>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</si>
  <si>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</si>
  <si>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</si>
  <si>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</si>
  <si>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</si>
  <si>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</si>
  <si>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</si>
  <si>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</si>
  <si>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</si>
  <si>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</si>
  <si>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</si>
  <si>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</si>
  <si>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</si>
  <si>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</si>
  <si>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</si>
  <si>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</si>
  <si>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</si>
  <si>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</si>
  <si>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</si>
  <si>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</si>
  <si>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</si>
  <si>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</si>
  <si>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</si>
  <si>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</si>
  <si>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</si>
  <si>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</si>
  <si>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</si>
  <si>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</si>
  <si>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</si>
  <si>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</si>
  <si>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</si>
  <si>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</si>
  <si>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</si>
  <si>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</si>
  <si>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</si>
  <si>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</si>
  <si>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</si>
  <si>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</si>
  <si>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</si>
  <si>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</si>
  <si>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</si>
  <si>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</si>
  <si>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</si>
  <si>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</si>
  <si>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</si>
  <si>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</si>
  <si>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</si>
  <si>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</si>
  <si>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</si>
  <si>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</si>
  <si>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</si>
  <si>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</si>
  <si>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</si>
  <si>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</si>
  <si>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</si>
  <si>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</si>
  <si>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</si>
  <si>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</si>
  <si>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</si>
  <si>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</si>
  <si>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</si>
  <si>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</si>
  <si>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</si>
  <si>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</si>
  <si>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</si>
  <si>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</si>
  <si>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</si>
  <si>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</si>
  <si>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</si>
  <si>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</si>
  <si>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</si>
  <si>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</si>
  <si>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</si>
  <si>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</si>
  <si>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</si>
  <si>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</si>
  <si>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</si>
  <si>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</si>
  <si>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</si>
  <si>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</si>
  <si>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</si>
  <si>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</si>
  <si>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</si>
  <si>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</si>
  <si>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</si>
  <si>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</si>
  <si>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</si>
  <si>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</si>
  <si>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</si>
  <si>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</si>
  <si>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</si>
  <si>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</si>
  <si>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</si>
  <si>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</si>
  <si>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</si>
  <si>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</si>
  <si>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</si>
  <si>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</si>
  <si>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</si>
  <si>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</si>
  <si>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</si>
  <si>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</si>
  <si>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</si>
  <si>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</si>
  <si>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</si>
  <si>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</si>
  <si>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</si>
  <si>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</si>
  <si>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</si>
  <si>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</si>
  <si>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</si>
  <si>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</si>
  <si>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</si>
  <si>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</si>
  <si>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類似団体と比較しても、おおむね平均値以上の数値であるが、一般会計からの繰入金を削減していくためにも、未加入世帯への接続啓発、料金見直しなどを実施していく必要がある。</t>
    <rPh sb="0" eb="2">
      <t>ルイジ</t>
    </rPh>
    <rPh sb="2" eb="4">
      <t>ダンタイ</t>
    </rPh>
    <rPh sb="5" eb="7">
      <t>ヒカク</t>
    </rPh>
    <rPh sb="15" eb="18">
      <t>ヘイキンチ</t>
    </rPh>
    <rPh sb="18" eb="20">
      <t>イジョウ</t>
    </rPh>
    <rPh sb="21" eb="23">
      <t>スウチ</t>
    </rPh>
    <rPh sb="28" eb="30">
      <t>イッパン</t>
    </rPh>
    <rPh sb="30" eb="32">
      <t>カイケイ</t>
    </rPh>
    <rPh sb="35" eb="37">
      <t>クリイレ</t>
    </rPh>
    <rPh sb="37" eb="38">
      <t>キン</t>
    </rPh>
    <rPh sb="39" eb="41">
      <t>サクゲン</t>
    </rPh>
    <rPh sb="50" eb="53">
      <t>ミカニュウ</t>
    </rPh>
    <rPh sb="53" eb="55">
      <t>セタイ</t>
    </rPh>
    <rPh sb="57" eb="59">
      <t>セツゾク</t>
    </rPh>
    <rPh sb="59" eb="61">
      <t>ケイハツ</t>
    </rPh>
    <rPh sb="62" eb="64">
      <t>リョウキン</t>
    </rPh>
    <rPh sb="64" eb="66">
      <t>ミナオ</t>
    </rPh>
    <rPh sb="70" eb="72">
      <t>ジッシ</t>
    </rPh>
    <rPh sb="76" eb="78">
      <t>ヒツヨウ</t>
    </rPh>
    <phoneticPr fontId="4"/>
  </si>
  <si>
    <t>各指標概ね平均値を上回っているが、今後の施設更新に係る経費を確保するためにも料金収入は欠かせない。H28年度に機械通信設備等の改修を行ったため下がっていた経費回収率も例年並みとなった。
企業債残高については、施設整備が完了していることから減少しているが、一般会計からの繰入金により負担しているため、企業債残高対事業規模比率は農集事業会計への負担がない形となっている。
維持管理費の軽減も急務であり、さらなる取り組みが必要である。</t>
    <rPh sb="0" eb="1">
      <t>カク</t>
    </rPh>
    <rPh sb="1" eb="3">
      <t>シヒョウ</t>
    </rPh>
    <rPh sb="3" eb="4">
      <t>オオム</t>
    </rPh>
    <rPh sb="5" eb="8">
      <t>ヘイキンチ</t>
    </rPh>
    <rPh sb="9" eb="11">
      <t>ウワマワ</t>
    </rPh>
    <rPh sb="17" eb="19">
      <t>コンゴ</t>
    </rPh>
    <rPh sb="20" eb="22">
      <t>シセツ</t>
    </rPh>
    <rPh sb="22" eb="24">
      <t>コウシン</t>
    </rPh>
    <rPh sb="25" eb="26">
      <t>カカ</t>
    </rPh>
    <rPh sb="27" eb="29">
      <t>ケイヒ</t>
    </rPh>
    <rPh sb="30" eb="32">
      <t>カクホ</t>
    </rPh>
    <rPh sb="38" eb="40">
      <t>リョウキン</t>
    </rPh>
    <rPh sb="40" eb="42">
      <t>シュウニュウ</t>
    </rPh>
    <rPh sb="43" eb="44">
      <t>カ</t>
    </rPh>
    <rPh sb="52" eb="54">
      <t>ネンド</t>
    </rPh>
    <rPh sb="55" eb="57">
      <t>キカイ</t>
    </rPh>
    <rPh sb="57" eb="59">
      <t>ツウシン</t>
    </rPh>
    <rPh sb="59" eb="61">
      <t>セツビ</t>
    </rPh>
    <rPh sb="61" eb="62">
      <t>ナド</t>
    </rPh>
    <rPh sb="63" eb="65">
      <t>カイシュウ</t>
    </rPh>
    <rPh sb="66" eb="67">
      <t>オコナ</t>
    </rPh>
    <rPh sb="71" eb="72">
      <t>サ</t>
    </rPh>
    <rPh sb="77" eb="79">
      <t>ケイヒ</t>
    </rPh>
    <rPh sb="79" eb="81">
      <t>カイシュウ</t>
    </rPh>
    <rPh sb="81" eb="82">
      <t>リツ</t>
    </rPh>
    <rPh sb="83" eb="85">
      <t>レイネン</t>
    </rPh>
    <rPh sb="85" eb="86">
      <t>ナ</t>
    </rPh>
    <rPh sb="93" eb="95">
      <t>キギョウ</t>
    </rPh>
    <rPh sb="95" eb="96">
      <t>サイ</t>
    </rPh>
    <rPh sb="96" eb="98">
      <t>ザンダカ</t>
    </rPh>
    <rPh sb="104" eb="106">
      <t>シセツ</t>
    </rPh>
    <rPh sb="106" eb="108">
      <t>セイビ</t>
    </rPh>
    <rPh sb="109" eb="111">
      <t>カンリョウ</t>
    </rPh>
    <rPh sb="119" eb="121">
      <t>ゲンショウ</t>
    </rPh>
    <rPh sb="127" eb="129">
      <t>イッパン</t>
    </rPh>
    <rPh sb="129" eb="131">
      <t>カイケイ</t>
    </rPh>
    <rPh sb="134" eb="136">
      <t>クリイレ</t>
    </rPh>
    <rPh sb="136" eb="137">
      <t>キン</t>
    </rPh>
    <rPh sb="140" eb="142">
      <t>フタン</t>
    </rPh>
    <rPh sb="149" eb="151">
      <t>キギョウ</t>
    </rPh>
    <rPh sb="151" eb="152">
      <t>サイ</t>
    </rPh>
    <rPh sb="152" eb="154">
      <t>ザンダカ</t>
    </rPh>
    <rPh sb="154" eb="155">
      <t>タイ</t>
    </rPh>
    <rPh sb="155" eb="157">
      <t>ジギョウ</t>
    </rPh>
    <rPh sb="157" eb="159">
      <t>キボ</t>
    </rPh>
    <rPh sb="159" eb="161">
      <t>ヒリツ</t>
    </rPh>
    <rPh sb="162" eb="164">
      <t>ノウシュウ</t>
    </rPh>
    <rPh sb="164" eb="166">
      <t>ジギョウ</t>
    </rPh>
    <rPh sb="166" eb="168">
      <t>カイケイ</t>
    </rPh>
    <rPh sb="170" eb="172">
      <t>フタン</t>
    </rPh>
    <rPh sb="175" eb="176">
      <t>カタチ</t>
    </rPh>
    <rPh sb="184" eb="186">
      <t>イジ</t>
    </rPh>
    <rPh sb="186" eb="189">
      <t>カンリヒ</t>
    </rPh>
    <rPh sb="190" eb="192">
      <t>ケイゲン</t>
    </rPh>
    <rPh sb="193" eb="195">
      <t>キュウム</t>
    </rPh>
    <rPh sb="203" eb="204">
      <t>ト</t>
    </rPh>
    <rPh sb="205" eb="206">
      <t>ク</t>
    </rPh>
    <rPh sb="208" eb="210">
      <t>ヒツヨウ</t>
    </rPh>
    <phoneticPr fontId="4"/>
  </si>
  <si>
    <t>H25年度に他工事に伴う管路布設替えを実施したが、それ以降は更新していない。
機能診断、最適整備構想に基づいて、適正な時期に適正な更新を予定している。</t>
    <rPh sb="3" eb="5">
      <t>ネンド</t>
    </rPh>
    <rPh sb="6" eb="7">
      <t>タ</t>
    </rPh>
    <rPh sb="7" eb="9">
      <t>コウジ</t>
    </rPh>
    <rPh sb="10" eb="11">
      <t>トモナ</t>
    </rPh>
    <rPh sb="12" eb="14">
      <t>カンロ</t>
    </rPh>
    <rPh sb="14" eb="16">
      <t>フセツ</t>
    </rPh>
    <rPh sb="16" eb="17">
      <t>ガ</t>
    </rPh>
    <rPh sb="19" eb="21">
      <t>ジッシ</t>
    </rPh>
    <rPh sb="27" eb="29">
      <t>イコウ</t>
    </rPh>
    <rPh sb="30" eb="32">
      <t>コウシン</t>
    </rPh>
    <rPh sb="39" eb="41">
      <t>キノウ</t>
    </rPh>
    <rPh sb="41" eb="43">
      <t>シンダン</t>
    </rPh>
    <rPh sb="44" eb="46">
      <t>サイテキ</t>
    </rPh>
    <rPh sb="46" eb="48">
      <t>セイビ</t>
    </rPh>
    <rPh sb="48" eb="50">
      <t>コウソウ</t>
    </rPh>
    <rPh sb="51" eb="52">
      <t>モト</t>
    </rPh>
    <rPh sb="56" eb="58">
      <t>テキセイ</t>
    </rPh>
    <rPh sb="59" eb="61">
      <t>ジキ</t>
    </rPh>
    <rPh sb="62" eb="64">
      <t>テキセイ</t>
    </rPh>
    <rPh sb="65" eb="67">
      <t>コウシン</t>
    </rPh>
    <rPh sb="68" eb="7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</si>
</sst>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E0-4F55-B07C-04C8B059F03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c:ext xmlns:c16="http://schemas.microsoft.com/office/drawing/2014/chart" uri="{C3380CC4-5D6E-409C-BE32-E72D297353CC}">
              <c16:uniqueId val="{00000001-CDE0-4F55-B07C-04C8B059F03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82.56</c:v>
                </c:pt>
                <c:pt idx="1">
                  <c:v>82.56</c:v>
                </c:pt>
                <c:pt idx="2">
                  <c:v>82.56</c:v>
                </c:pt>
                <c:pt idx="3">
                  <c:v>82.56</c:v>
                </c:pt>
                <c:pt idx="4">
                  <c:v>82.56</c:v>
                </c:pt>
              </c:numCache>
            </c:numRef>
          </c:val>
          <c:extLst>
            <c:ext xmlns:c16="http://schemas.microsoft.com/office/drawing/2014/chart" uri="{C3380CC4-5D6E-409C-BE32-E72D297353CC}">
              <c16:uniqueId val="{00000000-9E88-485B-A859-E0D4DA8B045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c:ext xmlns:c16="http://schemas.microsoft.com/office/drawing/2014/chart" uri="{C3380CC4-5D6E-409C-BE32-E72D297353CC}">
              <c16:uniqueId val="{00000001-9E88-485B-A859-E0D4DA8B045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85.5</c:v>
                </c:pt>
                <c:pt idx="1">
                  <c:v>87.79</c:v>
                </c:pt>
                <c:pt idx="2">
                  <c:v>90.96</c:v>
                </c:pt>
                <c:pt idx="3">
                  <c:v>90.76</c:v>
                </c:pt>
                <c:pt idx="4">
                  <c:v>91.45</c:v>
                </c:pt>
              </c:numCache>
            </c:numRef>
          </c:val>
          <c:extLst>
            <c:ext xmlns:c16="http://schemas.microsoft.com/office/drawing/2014/chart" uri="{C3380CC4-5D6E-409C-BE32-E72D297353CC}">
              <c16:uniqueId val="{00000000-D5B4-4338-83B8-EED76F2E087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c:ext xmlns:c16="http://schemas.microsoft.com/office/drawing/2014/chart" uri="{C3380CC4-5D6E-409C-BE32-E72D297353CC}">
              <c16:uniqueId val="{00000001-D5B4-4338-83B8-EED76F2E087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476-4FAF-89FE-CFE17C68E4A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76-4FAF-89FE-CFE17C68E4A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8D-48E1-AD47-4E233389512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8D-48E1-AD47-4E233389512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2E-4E01-892B-0F43BFB8260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2E-4E01-892B-0F43BFB8260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1C-46AB-95C3-1082E77D26F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1C-46AB-95C3-1082E77D26F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13-4F47-AA69-1B6F39F5392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13-4F47-AA69-1B6F39F5392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quot;-&quot;">
                  <c:v>0.02</c:v>
                </c:pt>
              </c:numCache>
            </c:numRef>
          </c:val>
          <c:extLst>
            <c:ext xmlns:c16="http://schemas.microsoft.com/office/drawing/2014/chart" uri="{C3380CC4-5D6E-409C-BE32-E72D297353CC}">
              <c16:uniqueId val="{00000000-7080-4784-950C-A43D68CD8EA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c:ext xmlns:c16="http://schemas.microsoft.com/office/drawing/2014/chart" uri="{C3380CC4-5D6E-409C-BE32-E72D297353CC}">
              <c16:uniqueId val="{00000001-7080-4784-950C-A43D68CD8EA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74.010000000000005</c:v>
                </c:pt>
                <c:pt idx="1">
                  <c:v>55.28</c:v>
                </c:pt>
                <c:pt idx="2">
                  <c:v>87.22</c:v>
                </c:pt>
                <c:pt idx="3">
                  <c:v>59.39</c:v>
                </c:pt>
                <c:pt idx="4">
                  <c:v>68.930000000000007</c:v>
                </c:pt>
              </c:numCache>
            </c:numRef>
          </c:val>
          <c:extLst>
            <c:ext xmlns:c16="http://schemas.microsoft.com/office/drawing/2014/chart" uri="{C3380CC4-5D6E-409C-BE32-E72D297353CC}">
              <c16:uniqueId val="{00000000-2F90-4263-A7D1-27B14A19173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c:ext xmlns:c16="http://schemas.microsoft.com/office/drawing/2014/chart" uri="{C3380CC4-5D6E-409C-BE32-E72D297353CC}">
              <c16:uniqueId val="{00000001-2F90-4263-A7D1-27B14A19173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162.58000000000001</c:v>
                </c:pt>
                <c:pt idx="1">
                  <c:v>202.07</c:v>
                </c:pt>
                <c:pt idx="2">
                  <c:v>138.9</c:v>
                </c:pt>
                <c:pt idx="3">
                  <c:v>205.38</c:v>
                </c:pt>
                <c:pt idx="4">
                  <c:v>174.85</c:v>
                </c:pt>
              </c:numCache>
            </c:numRef>
          </c:val>
          <c:extLst>
            <c:ext xmlns:c16="http://schemas.microsoft.com/office/drawing/2014/chart" uri="{C3380CC4-5D6E-409C-BE32-E72D297353CC}">
              <c16:uniqueId val="{00000000-6EEC-4F9F-9081-55703A6DE17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c:ext xmlns:c16="http://schemas.microsoft.com/office/drawing/2014/chart" uri="{C3380CC4-5D6E-409C-BE32-E72D297353CC}">
              <c16:uniqueId val="{00000001-6EEC-4F9F-9081-55703A6DE17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3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梼原町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3470</v>
      </c>
      <c r="AM8" s="69"/>
      <c r="AN8" s="69"/>
      <c r="AO8" s="69"/>
      <c r="AP8" s="69"/>
      <c r="AQ8" s="69"/>
      <c r="AR8" s="69"/>
      <c r="AS8" s="69"/>
      <c r="AT8" s="68">
        <f>データ!T6</f>
        <v>236.45</v>
      </c>
      <c r="AU8" s="68"/>
      <c r="AV8" s="68"/>
      <c r="AW8" s="68"/>
      <c r="AX8" s="68"/>
      <c r="AY8" s="68"/>
      <c r="AZ8" s="68"/>
      <c r="BA8" s="68"/>
      <c r="BB8" s="68">
        <f>データ!U6</f>
        <v>14.68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10.26</v>
      </c>
      <c r="Q10" s="68"/>
      <c r="R10" s="68"/>
      <c r="S10" s="68"/>
      <c r="T10" s="68"/>
      <c r="U10" s="68"/>
      <c r="V10" s="68"/>
      <c r="W10" s="68">
        <f>データ!Q6</f>
        <v>100</v>
      </c>
      <c r="X10" s="68"/>
      <c r="Y10" s="68"/>
      <c r="Z10" s="68"/>
      <c r="AA10" s="68"/>
      <c r="AB10" s="68"/>
      <c r="AC10" s="68"/>
      <c r="AD10" s="69">
        <f>データ!R6</f>
        <v>2200</v>
      </c>
      <c r="AE10" s="69"/>
      <c r="AF10" s="69"/>
      <c r="AG10" s="69"/>
      <c r="AH10" s="69"/>
      <c r="AI10" s="69"/>
      <c r="AJ10" s="69"/>
      <c r="AK10" s="2"/>
      <c r="AL10" s="69">
        <f>データ!V6</f>
        <v>351</v>
      </c>
      <c r="AM10" s="69"/>
      <c r="AN10" s="69"/>
      <c r="AO10" s="69"/>
      <c r="AP10" s="69"/>
      <c r="AQ10" s="69"/>
      <c r="AR10" s="69"/>
      <c r="AS10" s="69"/>
      <c r="AT10" s="68">
        <f>データ!W6</f>
        <v>0.43</v>
      </c>
      <c r="AU10" s="68"/>
      <c r="AV10" s="68"/>
      <c r="AW10" s="68"/>
      <c r="AX10" s="68"/>
      <c r="AY10" s="68"/>
      <c r="AZ10" s="68"/>
      <c r="BA10" s="68"/>
      <c r="BB10" s="68">
        <f>データ!X6</f>
        <v>816.28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cJ/1GNC0ZPr7J4dbeEYl2Zd/fYdH6aSWZqx2IiC+grI0sUHj9hKlBY8xxIU9MUIFIBIxGmoE/PBIQflNOoTvAg==" saltValue="ofvP0JurOkwlLvNSX/9CR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394050</v>
      </c>
      <c r="D6" s="33">
        <f t="shared" si="3"/>
        <v>47</v>
      </c>
      <c r="E6" s="33">
        <f t="shared" si="3"/>
        <v>17</v>
      </c>
      <c r="F6" s="33">
        <f t="shared" si="3"/>
        <v>5</v>
      </c>
      <c r="G6" s="33">
        <f t="shared" si="3"/>
        <v>0</v>
      </c>
      <c r="H6" s="33" t="str">
        <f t="shared" si="3"/>
        <v>高知県　梼原町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10.26</v>
      </c>
      <c r="Q6" s="34">
        <f t="shared" si="3"/>
        <v>100</v>
      </c>
      <c r="R6" s="34">
        <f t="shared" si="3"/>
        <v>2200</v>
      </c>
      <c r="S6" s="34">
        <f t="shared" si="3"/>
        <v>3470</v>
      </c>
      <c r="T6" s="34">
        <f t="shared" si="3"/>
        <v>236.45</v>
      </c>
      <c r="U6" s="34">
        <f t="shared" si="3"/>
        <v>14.68</v>
      </c>
      <c r="V6" s="34">
        <f t="shared" si="3"/>
        <v>351</v>
      </c>
      <c r="W6" s="34">
        <f t="shared" si="3"/>
        <v>0.43</v>
      </c>
      <c r="X6" s="34">
        <f t="shared" si="3"/>
        <v>816.28</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0.02</v>
      </c>
      <c r="BK6" s="35">
        <f t="shared" si="7"/>
        <v>979.89</v>
      </c>
      <c r="BL6" s="35">
        <f t="shared" si="7"/>
        <v>974.93</v>
      </c>
      <c r="BM6" s="35">
        <f t="shared" si="7"/>
        <v>855.8</v>
      </c>
      <c r="BN6" s="35">
        <f t="shared" si="7"/>
        <v>789.46</v>
      </c>
      <c r="BO6" s="35">
        <f t="shared" si="7"/>
        <v>826.83</v>
      </c>
      <c r="BP6" s="34" t="str">
        <f>IF(BP7="","",IF(BP7="-","【-】","【"&amp;SUBSTITUTE(TEXT(BP7,"#,##0.00"),"-","△")&amp;"】"))</f>
        <v>【765.47】</v>
      </c>
      <c r="BQ6" s="35">
        <f>IF(BQ7="",NA(),BQ7)</f>
        <v>74.010000000000005</v>
      </c>
      <c r="BR6" s="35">
        <f t="shared" ref="BR6:BZ6" si="8">IF(BR7="",NA(),BR7)</f>
        <v>55.28</v>
      </c>
      <c r="BS6" s="35">
        <f t="shared" si="8"/>
        <v>87.22</v>
      </c>
      <c r="BT6" s="35">
        <f t="shared" si="8"/>
        <v>59.39</v>
      </c>
      <c r="BU6" s="35">
        <f t="shared" si="8"/>
        <v>68.930000000000007</v>
      </c>
      <c r="BV6" s="35">
        <f t="shared" si="8"/>
        <v>41.34</v>
      </c>
      <c r="BW6" s="35">
        <f t="shared" si="8"/>
        <v>55.32</v>
      </c>
      <c r="BX6" s="35">
        <f t="shared" si="8"/>
        <v>59.8</v>
      </c>
      <c r="BY6" s="35">
        <f t="shared" si="8"/>
        <v>57.77</v>
      </c>
      <c r="BZ6" s="35">
        <f t="shared" si="8"/>
        <v>57.31</v>
      </c>
      <c r="CA6" s="34" t="str">
        <f>IF(CA7="","",IF(CA7="-","【-】","【"&amp;SUBSTITUTE(TEXT(CA7,"#,##0.00"),"-","△")&amp;"】"))</f>
        <v>【59.59】</v>
      </c>
      <c r="CB6" s="35">
        <f>IF(CB7="",NA(),CB7)</f>
        <v>162.58000000000001</v>
      </c>
      <c r="CC6" s="35">
        <f t="shared" ref="CC6:CK6" si="9">IF(CC7="",NA(),CC7)</f>
        <v>202.07</v>
      </c>
      <c r="CD6" s="35">
        <f t="shared" si="9"/>
        <v>138.9</v>
      </c>
      <c r="CE6" s="35">
        <f t="shared" si="9"/>
        <v>205.38</v>
      </c>
      <c r="CF6" s="35">
        <f t="shared" si="9"/>
        <v>174.85</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82.56</v>
      </c>
      <c r="CN6" s="35">
        <f t="shared" ref="CN6:CV6" si="10">IF(CN7="",NA(),CN7)</f>
        <v>82.56</v>
      </c>
      <c r="CO6" s="35">
        <f t="shared" si="10"/>
        <v>82.56</v>
      </c>
      <c r="CP6" s="35">
        <f t="shared" si="10"/>
        <v>82.56</v>
      </c>
      <c r="CQ6" s="35">
        <f t="shared" si="10"/>
        <v>82.56</v>
      </c>
      <c r="CR6" s="35">
        <f t="shared" si="10"/>
        <v>44.69</v>
      </c>
      <c r="CS6" s="35">
        <f t="shared" si="10"/>
        <v>60.65</v>
      </c>
      <c r="CT6" s="35">
        <f t="shared" si="10"/>
        <v>51.75</v>
      </c>
      <c r="CU6" s="35">
        <f t="shared" si="10"/>
        <v>50.68</v>
      </c>
      <c r="CV6" s="35">
        <f t="shared" si="10"/>
        <v>50.14</v>
      </c>
      <c r="CW6" s="34" t="str">
        <f>IF(CW7="","",IF(CW7="-","【-】","【"&amp;SUBSTITUTE(TEXT(CW7,"#,##0.00"),"-","△")&amp;"】"))</f>
        <v>【51.30】</v>
      </c>
      <c r="CX6" s="35">
        <f>IF(CX7="",NA(),CX7)</f>
        <v>85.5</v>
      </c>
      <c r="CY6" s="35">
        <f t="shared" ref="CY6:DG6" si="11">IF(CY7="",NA(),CY7)</f>
        <v>87.79</v>
      </c>
      <c r="CZ6" s="35">
        <f t="shared" si="11"/>
        <v>90.96</v>
      </c>
      <c r="DA6" s="35">
        <f t="shared" si="11"/>
        <v>90.76</v>
      </c>
      <c r="DB6" s="35">
        <f t="shared" si="11"/>
        <v>91.45</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394050</v>
      </c>
      <c r="D7" s="37">
        <v>47</v>
      </c>
      <c r="E7" s="37">
        <v>17</v>
      </c>
      <c r="F7" s="37">
        <v>5</v>
      </c>
      <c r="G7" s="37">
        <v>0</v>
      </c>
      <c r="H7" s="37" t="s">
        <v>98</v>
      </c>
      <c r="I7" s="37" t="s">
        <v>99</v>
      </c>
      <c r="J7" s="37" t="s">
        <v>100</v>
      </c>
      <c r="K7" s="37" t="s">
        <v>101</v>
      </c>
      <c r="L7" s="37" t="s">
        <v>102</v>
      </c>
      <c r="M7" s="37" t="s">
        <v>103</v>
      </c>
      <c r="N7" s="38" t="s">
        <v>104</v>
      </c>
      <c r="O7" s="38" t="s">
        <v>105</v>
      </c>
      <c r="P7" s="38">
        <v>10.26</v>
      </c>
      <c r="Q7" s="38">
        <v>100</v>
      </c>
      <c r="R7" s="38">
        <v>2200</v>
      </c>
      <c r="S7" s="38">
        <v>3470</v>
      </c>
      <c r="T7" s="38">
        <v>236.45</v>
      </c>
      <c r="U7" s="38">
        <v>14.68</v>
      </c>
      <c r="V7" s="38">
        <v>351</v>
      </c>
      <c r="W7" s="38">
        <v>0.43</v>
      </c>
      <c r="X7" s="38">
        <v>816.28</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0.02</v>
      </c>
      <c r="BK7" s="38">
        <v>979.89</v>
      </c>
      <c r="BL7" s="38">
        <v>974.93</v>
      </c>
      <c r="BM7" s="38">
        <v>855.8</v>
      </c>
      <c r="BN7" s="38">
        <v>789.46</v>
      </c>
      <c r="BO7" s="38">
        <v>826.83</v>
      </c>
      <c r="BP7" s="38">
        <v>765.47</v>
      </c>
      <c r="BQ7" s="38">
        <v>74.010000000000005</v>
      </c>
      <c r="BR7" s="38">
        <v>55.28</v>
      </c>
      <c r="BS7" s="38">
        <v>87.22</v>
      </c>
      <c r="BT7" s="38">
        <v>59.39</v>
      </c>
      <c r="BU7" s="38">
        <v>68.930000000000007</v>
      </c>
      <c r="BV7" s="38">
        <v>41.34</v>
      </c>
      <c r="BW7" s="38">
        <v>55.32</v>
      </c>
      <c r="BX7" s="38">
        <v>59.8</v>
      </c>
      <c r="BY7" s="38">
        <v>57.77</v>
      </c>
      <c r="BZ7" s="38">
        <v>57.31</v>
      </c>
      <c r="CA7" s="38">
        <v>59.59</v>
      </c>
      <c r="CB7" s="38">
        <v>162.58000000000001</v>
      </c>
      <c r="CC7" s="38">
        <v>202.07</v>
      </c>
      <c r="CD7" s="38">
        <v>138.9</v>
      </c>
      <c r="CE7" s="38">
        <v>205.38</v>
      </c>
      <c r="CF7" s="38">
        <v>174.85</v>
      </c>
      <c r="CG7" s="38">
        <v>357.49</v>
      </c>
      <c r="CH7" s="38">
        <v>283.17</v>
      </c>
      <c r="CI7" s="38">
        <v>263.76</v>
      </c>
      <c r="CJ7" s="38">
        <v>274.35000000000002</v>
      </c>
      <c r="CK7" s="38">
        <v>273.52</v>
      </c>
      <c r="CL7" s="38">
        <v>257.86</v>
      </c>
      <c r="CM7" s="38">
        <v>82.56</v>
      </c>
      <c r="CN7" s="38">
        <v>82.56</v>
      </c>
      <c r="CO7" s="38">
        <v>82.56</v>
      </c>
      <c r="CP7" s="38">
        <v>82.56</v>
      </c>
      <c r="CQ7" s="38">
        <v>82.56</v>
      </c>
      <c r="CR7" s="38">
        <v>44.69</v>
      </c>
      <c r="CS7" s="38">
        <v>60.65</v>
      </c>
      <c r="CT7" s="38">
        <v>51.75</v>
      </c>
      <c r="CU7" s="38">
        <v>50.68</v>
      </c>
      <c r="CV7" s="38">
        <v>50.14</v>
      </c>
      <c r="CW7" s="38">
        <v>51.3</v>
      </c>
      <c r="CX7" s="38">
        <v>85.5</v>
      </c>
      <c r="CY7" s="38">
        <v>87.79</v>
      </c>
      <c r="CZ7" s="38">
        <v>90.96</v>
      </c>
      <c r="DA7" s="38">
        <v>90.76</v>
      </c>
      <c r="DB7" s="38">
        <v>91.45</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2021-01-26T01:10:42Z</cp:lastPrinted>
  <dcterms:created xsi:type="dcterms:W3CDTF">2020-12-04T03:08:24Z</dcterms:created>
  <dcterms:modified xsi:type="dcterms:W3CDTF">2021-01-26T01:13:37Z</dcterms:modified>
  <cp:category/>
</cp:coreProperties>
</file>