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50_経営比較分析表\R1_四万十町_経営比較分析表\"/>
    </mc:Choice>
  </mc:AlternateContent>
  <workbookProtection workbookAlgorithmName="SHA-512" workbookHashValue="DTRJslmrEnAQHvyUlqefrbEHJM6eMhkODfsDCXnWxFD4DfOL3di5Jq5CJCc+w1UAuLuS1VaYAA4UsxjSgyMXBw==" workbookSaltValue="PL9rqAh7/I8icc/7vqTFTw=="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<sst xmlns="http://schemas.openxmlformats.org/spreadsheetml/2006/main" count="236" uniqueCount="121">
  <si>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</si>
  <si>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</si>
  <si>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</si>
  <si>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</si>
  <si>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</si>
  <si>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</si>
  <si>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</si>
  <si>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</si>
  <si>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</si>
  <si>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</si>
  <si>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</si>
  <si>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</si>
  <si>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</si>
  <si>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</si>
  <si>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</si>
  <si>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</si>
  <si>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</si>
  <si>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</si>
  <si>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</si>
  <si>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</si>
  <si>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</si>
  <si>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</si>
  <si>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</si>
  <si>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</si>
  <si>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</si>
  <si>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</si>
  <si>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</si>
  <si>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</si>
  <si>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</si>
  <si>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</si>
  <si>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</si>
  <si>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</si>
  <si>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</si>
  <si>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</si>
  <si>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</si>
  <si>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</si>
  <si>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</si>
  <si>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</si>
  <si>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</si>
  <si>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</si>
  <si>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</si>
  <si>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</si>
  <si>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</si>
  <si>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</si>
  <si>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</si>
  <si>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</si>
  <si>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</si>
  <si>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</si>
  <si>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</si>
  <si>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</si>
  <si>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</si>
  <si>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</si>
  <si>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</si>
  <si>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</si>
  <si>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</si>
  <si>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</si>
  <si>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</si>
  <si>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</si>
  <si>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</si>
  <si>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</si>
  <si>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</si>
  <si>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</si>
  <si>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</si>
  <si>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</si>
  <si>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</si>
  <si>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</si>
  <si>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</si>
  <si>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</si>
  <si>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</si>
  <si>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</si>
  <si>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</si>
  <si>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</si>
  <si>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</si>
  <si>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</si>
  <si>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</si>
  <si>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</si>
  <si>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</si>
  <si>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</si>
  <si>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</si>
  <si>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</si>
  <si>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</si>
  <si>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</si>
  <si>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</si>
  <si>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</si>
  <si>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</si>
  <si>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</si>
  <si>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</si>
  <si>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</si>
  <si>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</si>
  <si>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</si>
  <si>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</si>
  <si>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</si>
  <si>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</si>
  <si>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</si>
  <si>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</si>
  <si>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</si>
  <si>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</si>
  <si>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</si>
  <si>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</si>
  <si>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</si>
  <si>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</si>
  <si>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</si>
  <si>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</si>
  <si>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</si>
  <si>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</si>
  <si>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</si>
  <si>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</si>
  <si>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</si>
  <si>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</si>
  <si>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</si>
  <si>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</si>
  <si>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</si>
  <si>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</si>
  <si>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</si>
  <si>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</si>
  <si>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</si>
  <si>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</si>
  <si>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</si>
  <si>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そのため平成２９年度より順次施設の機能診断を行い、その診断結果からを最適整備構想を策定し、計画的に修繕・交換等を行い機器の更新を行っていく予定である。</t>
    <phoneticPr fontId="4"/>
  </si>
  <si>
    <t xml:space="preserve">　面的整備が完了していることから、今後も維持管理を適正に行っていくとともに、より一層の経営の健全化に取り組んでいく必要がある。
　また、施設の最適化構想を基に老朽化した機器等の更新や点検修繕を適切に実施し、より確実な水処理を目指し、町民の生活環境の向上に努めていく。
</t>
    <phoneticPr fontId="4"/>
  </si>
  <si>
    <t>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平成29年度と令和元年度は機器の修繕が必要となり、汚水処理原価が大きくなっており、経費回収率も下がってしまった。収支不足は他会計からの繰入金に依存しており、今後も修繕が多くなってくることから、料金改定を視野に入れた見直しが必要と言える。
　水洗化率は令和元年度に前年度より9ポイント増となった。原因として接続済みの空き家に転入者が入居したことが考えられる。さらなる率の向上を目指し、今後も未加入者を対象に農業集落排水施設の必要性を訴えていく。</t>
    <rPh sb="175" eb="177">
      <t>レイワ</t>
    </rPh>
    <rPh sb="177" eb="179">
      <t>ガンネン</t>
    </rPh>
    <rPh sb="179" eb="180">
      <t>ド</t>
    </rPh>
    <rPh sb="184" eb="186">
      <t>シュウゼン</t>
    </rPh>
    <rPh sb="293" eb="295">
      <t>レイワ</t>
    </rPh>
    <rPh sb="295" eb="297">
      <t>ガンネン</t>
    </rPh>
    <rPh sb="297" eb="298">
      <t>ド</t>
    </rPh>
    <rPh sb="299" eb="302">
      <t>ゼンネンド</t>
    </rPh>
    <rPh sb="309" eb="310">
      <t>ゾウ</t>
    </rPh>
    <rPh sb="315" eb="317">
      <t>ゲンイン</t>
    </rPh>
    <rPh sb="320" eb="322">
      <t>セツゾク</t>
    </rPh>
    <rPh sb="322" eb="323">
      <t>ズ</t>
    </rPh>
    <rPh sb="325" eb="326">
      <t>ア</t>
    </rPh>
    <rPh sb="327" eb="328">
      <t>ヤ</t>
    </rPh>
    <rPh sb="333" eb="335">
      <t>ニュウキョ</t>
    </rPh>
    <rPh sb="340" eb="341">
      <t>カンガ</t>
    </rPh>
    <rPh sb="350" eb="351">
      <t>リツ</t>
    </rPh>
    <rPh sb="352" eb="354">
      <t>コウジョウ</t>
    </rPh>
    <rPh sb="355" eb="35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</si>
</sst>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5-404E-9C21-1FA308458A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545-404E-9C21-1FA308458A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35.96</c:v>
                </c:pt>
                <c:pt idx="1">
                  <c:v>35.96</c:v>
                </c:pt>
                <c:pt idx="2">
                  <c:v>34.270000000000003</c:v>
                </c:pt>
                <c:pt idx="3">
                  <c:v>35.96</c:v>
                </c:pt>
                <c:pt idx="4">
                  <c:v>35.96</c:v>
                </c:pt>
              </c:numCache>
            </c:numRef>
          </c:val>
          <c:extLst>
            <c:ext xmlns:c16="http://schemas.microsoft.com/office/drawing/2014/chart" uri="{C3380CC4-5D6E-409C-BE32-E72D297353CC}">
              <c16:uniqueId val="{00000000-5DE7-4F6C-84D3-9C18E76085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DE7-4F6C-84D3-9C18E76085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79.88</c:v>
                </c:pt>
                <c:pt idx="1">
                  <c:v>76.42</c:v>
                </c:pt>
                <c:pt idx="2">
                  <c:v>77.650000000000006</c:v>
                </c:pt>
                <c:pt idx="3">
                  <c:v>77.02</c:v>
                </c:pt>
                <c:pt idx="4">
                  <c:v>86.87</c:v>
                </c:pt>
              </c:numCache>
            </c:numRef>
          </c:val>
          <c:extLst>
            <c:ext xmlns:c16="http://schemas.microsoft.com/office/drawing/2014/chart" uri="{C3380CC4-5D6E-409C-BE32-E72D297353CC}">
              <c16:uniqueId val="{00000000-C15A-46F1-8BC3-6A1C72C6B34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15A-46F1-8BC3-6A1C72C6B34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C1-4970-9FAE-87D55C52B9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C1-4970-9FAE-87D55C52B9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C8-445E-8E01-2CE9385B986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C8-445E-8E01-2CE9385B986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B2-4DD1-A8F3-2D29DA92DD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B2-4DD1-A8F3-2D29DA92DD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6-4D0E-A10A-A5545396F9C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6-4D0E-A10A-A5545396F9C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E6-4E30-8268-AFCBBF0DAF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E6-4E30-8268-AFCBBF0DAF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67-454A-AF5E-AA6D0AC5F4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F67-454A-AF5E-AA6D0AC5F4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44.73</c:v>
                </c:pt>
                <c:pt idx="1">
                  <c:v>63.64</c:v>
                </c:pt>
                <c:pt idx="2">
                  <c:v>39.93</c:v>
                </c:pt>
                <c:pt idx="3">
                  <c:v>48.08</c:v>
                </c:pt>
                <c:pt idx="4">
                  <c:v>41.06</c:v>
                </c:pt>
              </c:numCache>
            </c:numRef>
          </c:val>
          <c:extLst>
            <c:ext xmlns:c16="http://schemas.microsoft.com/office/drawing/2014/chart" uri="{C3380CC4-5D6E-409C-BE32-E72D297353CC}">
              <c16:uniqueId val="{00000000-DB18-427C-88A8-00708B287A8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DB18-427C-88A8-00708B287A8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179.34</c:v>
                </c:pt>
                <c:pt idx="1">
                  <c:v>124.6</c:v>
                </c:pt>
                <c:pt idx="2">
                  <c:v>206.4</c:v>
                </c:pt>
                <c:pt idx="3">
                  <c:v>160.32</c:v>
                </c:pt>
                <c:pt idx="4">
                  <c:v>203.57</c:v>
                </c:pt>
              </c:numCache>
            </c:numRef>
          </c:val>
          <c:extLst>
            <c:ext xmlns:c16="http://schemas.microsoft.com/office/drawing/2014/chart" uri="{C3380CC4-5D6E-409C-BE32-E72D297353CC}">
              <c16:uniqueId val="{00000000-B986-4448-9105-49E7100A6F1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986-4448-9105-49E7100A6F1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四万十町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16809</v>
      </c>
      <c r="AM8" s="51"/>
      <c r="AN8" s="51"/>
      <c r="AO8" s="51"/>
      <c r="AP8" s="51"/>
      <c r="AQ8" s="51"/>
      <c r="AR8" s="51"/>
      <c r="AS8" s="51"/>
      <c r="AT8" s="46">
        <f>データ!T6</f>
        <v>642.28</v>
      </c>
      <c r="AU8" s="46"/>
      <c r="AV8" s="46"/>
      <c r="AW8" s="46"/>
      <c r="AX8" s="46"/>
      <c r="AY8" s="46"/>
      <c r="AZ8" s="46"/>
      <c r="BA8" s="46"/>
      <c r="BB8" s="46">
        <f>データ!U6</f>
        <v>26.17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1.79</v>
      </c>
      <c r="Q10" s="46"/>
      <c r="R10" s="46"/>
      <c r="S10" s="46"/>
      <c r="T10" s="46"/>
      <c r="U10" s="46"/>
      <c r="V10" s="46"/>
      <c r="W10" s="46">
        <f>データ!Q6</f>
        <v>100</v>
      </c>
      <c r="X10" s="46"/>
      <c r="Y10" s="46"/>
      <c r="Z10" s="46"/>
      <c r="AA10" s="46"/>
      <c r="AB10" s="46"/>
      <c r="AC10" s="46"/>
      <c r="AD10" s="51">
        <f>データ!R6</f>
        <v>2610</v>
      </c>
      <c r="AE10" s="51"/>
      <c r="AF10" s="51"/>
      <c r="AG10" s="51"/>
      <c r="AH10" s="51"/>
      <c r="AI10" s="51"/>
      <c r="AJ10" s="51"/>
      <c r="AK10" s="2"/>
      <c r="AL10" s="51">
        <f>データ!V6</f>
        <v>297</v>
      </c>
      <c r="AM10" s="51"/>
      <c r="AN10" s="51"/>
      <c r="AO10" s="51"/>
      <c r="AP10" s="51"/>
      <c r="AQ10" s="51"/>
      <c r="AR10" s="51"/>
      <c r="AS10" s="51"/>
      <c r="AT10" s="46">
        <f>データ!W6</f>
        <v>0.24</v>
      </c>
      <c r="AU10" s="46"/>
      <c r="AV10" s="46"/>
      <c r="AW10" s="46"/>
      <c r="AX10" s="46"/>
      <c r="AY10" s="46"/>
      <c r="AZ10" s="46"/>
      <c r="BA10" s="46"/>
      <c r="BB10" s="46">
        <f>データ!X6</f>
        <v>1237.5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nb8d6h09SCLGbJQYTLHpOIFh2ufFcV76BB0QE7oPWcTgUZ3MPsxdM8UgFVjAtTryqnozEvuCaN8TbblVb4lNEQ==" saltValue="uRE6TDOMyHaQMt/znfGW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394122</v>
      </c>
      <c r="D6" s="33">
        <f t="shared" si="3"/>
        <v>47</v>
      </c>
      <c r="E6" s="33">
        <f t="shared" si="3"/>
        <v>17</v>
      </c>
      <c r="F6" s="33">
        <f t="shared" si="3"/>
        <v>5</v>
      </c>
      <c r="G6" s="33">
        <f t="shared" si="3"/>
        <v>0</v>
      </c>
      <c r="H6" s="33" t="str">
        <f t="shared" si="3"/>
        <v>高知県　四万十町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1.79</v>
      </c>
      <c r="Q6" s="34">
        <f t="shared" si="3"/>
        <v>100</v>
      </c>
      <c r="R6" s="34">
        <f t="shared" si="3"/>
        <v>2610</v>
      </c>
      <c r="S6" s="34">
        <f t="shared" si="3"/>
        <v>16809</v>
      </c>
      <c r="T6" s="34">
        <f t="shared" si="3"/>
        <v>642.28</v>
      </c>
      <c r="U6" s="34">
        <f t="shared" si="3"/>
        <v>26.17</v>
      </c>
      <c r="V6" s="34">
        <f t="shared" si="3"/>
        <v>297</v>
      </c>
      <c r="W6" s="34">
        <f t="shared" si="3"/>
        <v>0.24</v>
      </c>
      <c r="X6" s="34">
        <f t="shared" si="3"/>
        <v>1237.5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44.73</v>
      </c>
      <c r="BR6" s="35">
        <f t="shared" ref="BR6:BZ6" si="8">IF(BR7="",NA(),BR7)</f>
        <v>63.64</v>
      </c>
      <c r="BS6" s="35">
        <f t="shared" si="8"/>
        <v>39.93</v>
      </c>
      <c r="BT6" s="35">
        <f t="shared" si="8"/>
        <v>48.08</v>
      </c>
      <c r="BU6" s="35">
        <f t="shared" si="8"/>
        <v>41.06</v>
      </c>
      <c r="BV6" s="35">
        <f t="shared" si="8"/>
        <v>52.19</v>
      </c>
      <c r="BW6" s="35">
        <f t="shared" si="8"/>
        <v>55.32</v>
      </c>
      <c r="BX6" s="35">
        <f t="shared" si="8"/>
        <v>59.8</v>
      </c>
      <c r="BY6" s="35">
        <f t="shared" si="8"/>
        <v>57.77</v>
      </c>
      <c r="BZ6" s="35">
        <f t="shared" si="8"/>
        <v>57.31</v>
      </c>
      <c r="CA6" s="34" t="str">
        <f>IF(CA7="","",IF(CA7="-","【-】","【"&amp;SUBSTITUTE(TEXT(CA7,"#,##0.00"),"-","△")&amp;"】"))</f>
        <v>【59.59】</v>
      </c>
      <c r="CB6" s="35">
        <f>IF(CB7="",NA(),CB7)</f>
        <v>179.34</v>
      </c>
      <c r="CC6" s="35">
        <f t="shared" ref="CC6:CK6" si="9">IF(CC7="",NA(),CC7)</f>
        <v>124.6</v>
      </c>
      <c r="CD6" s="35">
        <f t="shared" si="9"/>
        <v>206.4</v>
      </c>
      <c r="CE6" s="35">
        <f t="shared" si="9"/>
        <v>160.32</v>
      </c>
      <c r="CF6" s="35">
        <f t="shared" si="9"/>
        <v>203.57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35.96</v>
      </c>
      <c r="CN6" s="35">
        <f t="shared" ref="CN6:CV6" si="10">IF(CN7="",NA(),CN7)</f>
        <v>35.96</v>
      </c>
      <c r="CO6" s="35">
        <f t="shared" si="10"/>
        <v>34.270000000000003</v>
      </c>
      <c r="CP6" s="35">
        <f t="shared" si="10"/>
        <v>35.96</v>
      </c>
      <c r="CQ6" s="35">
        <f t="shared" si="10"/>
        <v>35.96</v>
      </c>
      <c r="CR6" s="35">
        <f t="shared" si="10"/>
        <v>52.31</v>
      </c>
      <c r="CS6" s="35">
        <f t="shared" si="10"/>
        <v>60.65</v>
      </c>
      <c r="CT6" s="35">
        <f t="shared" si="10"/>
        <v>51.75</v>
      </c>
      <c r="CU6" s="35">
        <f t="shared" si="10"/>
        <v>50.68</v>
      </c>
      <c r="CV6" s="35">
        <f t="shared" si="10"/>
        <v>50.14</v>
      </c>
      <c r="CW6" s="34" t="str">
        <f>IF(CW7="","",IF(CW7="-","【-】","【"&amp;SUBSTITUTE(TEXT(CW7,"#,##0.00"),"-","△")&amp;"】"))</f>
        <v>【51.30】</v>
      </c>
      <c r="CX6" s="35">
        <f>IF(CX7="",NA(),CX7)</f>
        <v>79.88</v>
      </c>
      <c r="CY6" s="35">
        <f t="shared" ref="CY6:DG6" si="11">IF(CY7="",NA(),CY7)</f>
        <v>76.42</v>
      </c>
      <c r="CZ6" s="35">
        <f t="shared" si="11"/>
        <v>77.650000000000006</v>
      </c>
      <c r="DA6" s="35">
        <f t="shared" si="11"/>
        <v>77.02</v>
      </c>
      <c r="DB6" s="35">
        <f t="shared" si="11"/>
        <v>86.87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394122</v>
      </c>
      <c r="D7" s="37">
        <v>47</v>
      </c>
      <c r="E7" s="37">
        <v>17</v>
      </c>
      <c r="F7" s="37">
        <v>5</v>
      </c>
      <c r="G7" s="37">
        <v>0</v>
      </c>
      <c r="H7" s="37" t="s">
        <v>98</v>
      </c>
      <c r="I7" s="37" t="s">
        <v>99</v>
      </c>
      <c r="J7" s="37" t="s">
        <v>100</v>
      </c>
      <c r="K7" s="37" t="s">
        <v>101</v>
      </c>
      <c r="L7" s="37" t="s">
        <v>102</v>
      </c>
      <c r="M7" s="37" t="s">
        <v>103</v>
      </c>
      <c r="N7" s="38" t="s">
        <v>104</v>
      </c>
      <c r="O7" s="38" t="s">
        <v>105</v>
      </c>
      <c r="P7" s="38">
        <v>1.79</v>
      </c>
      <c r="Q7" s="38">
        <v>100</v>
      </c>
      <c r="R7" s="38">
        <v>2610</v>
      </c>
      <c r="S7" s="38">
        <v>16809</v>
      </c>
      <c r="T7" s="38">
        <v>642.28</v>
      </c>
      <c r="U7" s="38">
        <v>26.17</v>
      </c>
      <c r="V7" s="38">
        <v>297</v>
      </c>
      <c r="W7" s="38">
        <v>0.24</v>
      </c>
      <c r="X7" s="38">
        <v>1237.5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44.73</v>
      </c>
      <c r="BR7" s="38">
        <v>63.64</v>
      </c>
      <c r="BS7" s="38">
        <v>39.93</v>
      </c>
      <c r="BT7" s="38">
        <v>48.08</v>
      </c>
      <c r="BU7" s="38">
        <v>41.06</v>
      </c>
      <c r="BV7" s="38">
        <v>52.19</v>
      </c>
      <c r="BW7" s="38">
        <v>55.32</v>
      </c>
      <c r="BX7" s="38">
        <v>59.8</v>
      </c>
      <c r="BY7" s="38">
        <v>57.77</v>
      </c>
      <c r="BZ7" s="38">
        <v>57.31</v>
      </c>
      <c r="CA7" s="38">
        <v>59.59</v>
      </c>
      <c r="CB7" s="38">
        <v>179.34</v>
      </c>
      <c r="CC7" s="38">
        <v>124.6</v>
      </c>
      <c r="CD7" s="38">
        <v>206.4</v>
      </c>
      <c r="CE7" s="38">
        <v>160.32</v>
      </c>
      <c r="CF7" s="38">
        <v>203.57</v>
      </c>
      <c r="CG7" s="38">
        <v>296.14</v>
      </c>
      <c r="CH7" s="38">
        <v>283.17</v>
      </c>
      <c r="CI7" s="38">
        <v>263.76</v>
      </c>
      <c r="CJ7" s="38">
        <v>274.35000000000002</v>
      </c>
      <c r="CK7" s="38">
        <v>273.52</v>
      </c>
      <c r="CL7" s="38">
        <v>257.86</v>
      </c>
      <c r="CM7" s="38">
        <v>35.96</v>
      </c>
      <c r="CN7" s="38">
        <v>35.96</v>
      </c>
      <c r="CO7" s="38">
        <v>34.270000000000003</v>
      </c>
      <c r="CP7" s="38">
        <v>35.96</v>
      </c>
      <c r="CQ7" s="38">
        <v>35.96</v>
      </c>
      <c r="CR7" s="38">
        <v>52.31</v>
      </c>
      <c r="CS7" s="38">
        <v>60.65</v>
      </c>
      <c r="CT7" s="38">
        <v>51.75</v>
      </c>
      <c r="CU7" s="38">
        <v>50.68</v>
      </c>
      <c r="CV7" s="38">
        <v>50.14</v>
      </c>
      <c r="CW7" s="38">
        <v>51.3</v>
      </c>
      <c r="CX7" s="38">
        <v>79.88</v>
      </c>
      <c r="CY7" s="38">
        <v>76.42</v>
      </c>
      <c r="CZ7" s="38">
        <v>77.650000000000006</v>
      </c>
      <c r="DA7" s="38">
        <v>77.02</v>
      </c>
      <c r="DB7" s="38">
        <v>86.87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cp:lastPrinted>2021-01-26T08:31:58Z</cp:lastPrinted>
  <dcterms:created xsi:type="dcterms:W3CDTF">2020-12-04T03:08:25Z</dcterms:created>
  <dcterms:modified xsi:type="dcterms:W3CDTF">2021-01-26T08:56:04Z</dcterms:modified>
  <cp:category/>
</cp:coreProperties>
</file>