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mc:AlternateContent xmlns:mc="http://schemas.openxmlformats.org/markup-compatibility/2006">
    <mc:Choice Requires="x15">
      <x15ac:absPath xmlns:x15ac="http://schemas.microsoft.com/office/spreadsheetml/2010/11/ac" url="C:\Users\gesui\Desktop\経営比較分析表(R3.1.13作成)\【経営比較分析表】2019_392081_47_1718(R3.1.13作成)\"/>
    </mc:Choice>
  </mc:AlternateContent>
  <xr:revisionPtr revIDLastSave="0" documentId="13_ncr:1_{38A39CB3-C9CB-4AA1-9F3D-B3F0612ABC0E}" xr6:coauthVersionLast="36" xr6:coauthVersionMax="36" xr10:uidLastSave="{00000000-0000-0000-0000-000000000000}"/>
  <workbookProtection workbookAlgorithmName="SHA-512" workbookHashValue="D8C92swAQptnnEIxWvTe0Es4ueya90a+HzQRVbrCGUbvxCu/yRBvSE5ZHGqCcW/x7vc7J5njQYAKk+GrJM5d8A==" workbookSaltValue="dZlFegOscj/V9pS3VRZz6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<sst xmlns="http://schemas.openxmlformats.org/spreadsheetml/2006/main" count="236" uniqueCount="119">
  <si>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</si>
  <si>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</si>
  <si>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</si>
  <si>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</si>
  <si>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</si>
  <si>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</si>
  <si>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</si>
  <si>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</si>
  <si>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</si>
  <si>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</si>
  <si>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</si>
  <si>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</si>
  <si>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</si>
  <si>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</si>
  <si>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</si>
  <si>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</si>
  <si>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</si>
  <si>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</si>
  <si>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</si>
  <si>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</si>
  <si>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</si>
  <si>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</si>
  <si>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</si>
  <si>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</si>
  <si>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</si>
  <si>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</si>
  <si>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</si>
  <si>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</si>
  <si>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</si>
  <si>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</si>
  <si>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</si>
  <si>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</si>
  <si>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</si>
  <si>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</si>
  <si>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</si>
  <si>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</si>
  <si>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</si>
  <si>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</si>
  <si>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</si>
  <si>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</si>
  <si>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</si>
  <si>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</si>
  <si>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</si>
  <si>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</si>
  <si>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</si>
  <si>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</si>
  <si>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</si>
  <si>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</si>
  <si>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</si>
  <si>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</si>
  <si>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</si>
  <si>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</si>
  <si>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</si>
  <si>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</si>
  <si>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</si>
  <si>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</si>
  <si>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</si>
  <si>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</si>
  <si>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</si>
  <si>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</si>
  <si>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</si>
  <si>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</si>
  <si>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</si>
  <si>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</si>
  <si>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</si>
  <si>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</si>
  <si>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</si>
  <si>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</si>
  <si>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</si>
  <si>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</si>
  <si>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</si>
  <si>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</si>
  <si>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</si>
  <si>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</si>
  <si>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</si>
  <si>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</si>
  <si>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</si>
  <si>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</si>
  <si>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</si>
  <si>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</si>
  <si>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</si>
  <si>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</si>
  <si>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</si>
  <si>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</si>
  <si>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</si>
  <si>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</si>
  <si>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</si>
  <si>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</si>
  <si>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</si>
  <si>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</si>
  <si>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</si>
  <si>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</si>
  <si>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</si>
  <si>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</si>
  <si>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</si>
  <si>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</si>
  <si>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</si>
  <si>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</si>
  <si>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</si>
  <si>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</si>
  <si>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</si>
  <si>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</si>
  <si>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</si>
  <si>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</si>
  <si>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</si>
  <si>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</si>
  <si>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</si>
  <si>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</si>
  <si>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</si>
  <si>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</si>
  <si>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</si>
  <si>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</si>
  <si>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</si>
  <si>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</si>
  <si>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</si>
  <si>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</si>
  <si>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収益的収支は昨年同様に低い値を示しており、経費回収率については減となっている。これは突発的な修繕が発生したものです。
企業債残高についても、償還残年数も僅かとなってきたが、新たに施設の更新を踏まえた経営計画を作成しなければならない状況となっています。
施設利用率や水洗化率が低いことについては、引き続き加入率向上に更なる努力が必要と考えております。</t>
    <phoneticPr fontId="4"/>
  </si>
  <si>
    <t>近年、中継ポンプ設備や処理施設の老朽化が顕著となっており、更新時期を迎えた施設・設備は現在、部品交換や修繕にて長寿命化を図っていますが、今後汚水処理に関する機械設備の更新が必要になるため、漁業集落環境整備事業にて整備計画の策定を図り、施設更新の把握、実施に向け取り組んでいきます。</t>
    <phoneticPr fontId="4"/>
  </si>
  <si>
    <t>漁業集落排水事業については、地理的条件から他事業との統合が望めない状況のため、単独での安定経営を目指していかなくてはならない。
このことから、早い段階にて施設更新を踏まえた使用料改定を検討しなくてはならない状況を迎えています。
R2年度以降、総合的な計画策定を行うための予算計上を予定しています。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</si>
</sst>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69-419F-B6D6-49456A6D600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4F69-419F-B6D6-49456A6D600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33.96</c:v>
                </c:pt>
                <c:pt idx="1">
                  <c:v>33.96</c:v>
                </c:pt>
                <c:pt idx="2">
                  <c:v>33.96</c:v>
                </c:pt>
                <c:pt idx="3">
                  <c:v>34.590000000000003</c:v>
                </c:pt>
                <c:pt idx="4">
                  <c:v>42.77</c:v>
                </c:pt>
              </c:numCache>
            </c:numRef>
          </c:val>
          <c:extLst>
            <c:ext xmlns:c16="http://schemas.microsoft.com/office/drawing/2014/chart" uri="{C3380CC4-5D6E-409C-BE32-E72D297353CC}">
              <c16:uniqueId val="{00000000-0547-4E78-B1B4-AF0B1FA009E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0547-4E78-B1B4-AF0B1FA009E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73.19</c:v>
                </c:pt>
                <c:pt idx="1">
                  <c:v>70.92</c:v>
                </c:pt>
                <c:pt idx="2">
                  <c:v>70.86</c:v>
                </c:pt>
                <c:pt idx="3">
                  <c:v>70.03</c:v>
                </c:pt>
                <c:pt idx="4">
                  <c:v>73.02</c:v>
                </c:pt>
              </c:numCache>
            </c:numRef>
          </c:val>
          <c:extLst>
            <c:ext xmlns:c16="http://schemas.microsoft.com/office/drawing/2014/chart" uri="{C3380CC4-5D6E-409C-BE32-E72D297353CC}">
              <c16:uniqueId val="{00000000-F6AA-4239-82B0-786C31990C2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F6AA-4239-82B0-786C31990C2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96.15</c:v>
                </c:pt>
                <c:pt idx="1">
                  <c:v>39.99</c:v>
                </c:pt>
                <c:pt idx="2">
                  <c:v>34.659999999999997</c:v>
                </c:pt>
                <c:pt idx="3">
                  <c:v>42.54</c:v>
                </c:pt>
                <c:pt idx="4">
                  <c:v>34.32</c:v>
                </c:pt>
              </c:numCache>
            </c:numRef>
          </c:val>
          <c:extLst>
            <c:ext xmlns:c16="http://schemas.microsoft.com/office/drawing/2014/chart" uri="{C3380CC4-5D6E-409C-BE32-E72D297353CC}">
              <c16:uniqueId val="{00000000-789F-4EC5-8E33-C01755EC79A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9F-4EC5-8E33-C01755EC79A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8C-42A8-9289-955D6F0695C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8C-42A8-9289-955D6F0695C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54-4233-B380-CDF0E48D0DB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54-4233-B380-CDF0E48D0DB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E8-4E9F-84A3-8F98714843B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E8-4E9F-84A3-8F98714843B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D6-4F62-BD34-A872F742E9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D6-4F62-BD34-A872F742E9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28.81</c:v>
                </c:pt>
                <c:pt idx="2">
                  <c:v>29.98</c:v>
                </c:pt>
                <c:pt idx="3">
                  <c:v>29.64</c:v>
                </c:pt>
                <c:pt idx="4" formatCode="#,##0.00;&quot;△&quot;#,##0.00">
                  <c:v>0</c:v>
                </c:pt>
              </c:numCache>
            </c:numRef>
          </c:val>
          <c:extLst>
            <c:ext xmlns:c16="http://schemas.microsoft.com/office/drawing/2014/chart" uri="{C3380CC4-5D6E-409C-BE32-E72D297353CC}">
              <c16:uniqueId val="{00000000-D1B4-4183-AB30-139335E543E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D1B4-4183-AB30-139335E543E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84.45</c:v>
                </c:pt>
                <c:pt idx="1">
                  <c:v>75.459999999999994</c:v>
                </c:pt>
                <c:pt idx="2">
                  <c:v>89.07</c:v>
                </c:pt>
                <c:pt idx="3">
                  <c:v>45.24</c:v>
                </c:pt>
                <c:pt idx="4">
                  <c:v>75.45</c:v>
                </c:pt>
              </c:numCache>
            </c:numRef>
          </c:val>
          <c:extLst>
            <c:ext xmlns:c16="http://schemas.microsoft.com/office/drawing/2014/chart" uri="{C3380CC4-5D6E-409C-BE32-E72D297353CC}">
              <c16:uniqueId val="{00000000-B529-4AC8-8E35-F97A359A907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B529-4AC8-8E35-F97A359A907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149.26</c:v>
                </c:pt>
                <c:pt idx="1">
                  <c:v>166.78</c:v>
                </c:pt>
                <c:pt idx="2">
                  <c:v>141.21</c:v>
                </c:pt>
                <c:pt idx="3">
                  <c:v>284.07</c:v>
                </c:pt>
                <c:pt idx="4">
                  <c:v>170.69</c:v>
                </c:pt>
              </c:numCache>
            </c:numRef>
          </c:val>
          <c:extLst>
            <c:ext xmlns:c16="http://schemas.microsoft.com/office/drawing/2014/chart" uri="{C3380CC4-5D6E-409C-BE32-E72D297353CC}">
              <c16:uniqueId val="{00000000-B35E-4125-A7C5-954AFB13B50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B35E-4125-A7C5-954AFB13B50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Q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宿毛市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20211</v>
      </c>
      <c r="AM8" s="69"/>
      <c r="AN8" s="69"/>
      <c r="AO8" s="69"/>
      <c r="AP8" s="69"/>
      <c r="AQ8" s="69"/>
      <c r="AR8" s="69"/>
      <c r="AS8" s="69"/>
      <c r="AT8" s="68">
        <f>データ!T6</f>
        <v>286.2</v>
      </c>
      <c r="AU8" s="68"/>
      <c r="AV8" s="68"/>
      <c r="AW8" s="68"/>
      <c r="AX8" s="68"/>
      <c r="AY8" s="68"/>
      <c r="AZ8" s="68"/>
      <c r="BA8" s="68"/>
      <c r="BB8" s="68">
        <f>データ!U6</f>
        <v>70.62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1.38</v>
      </c>
      <c r="Q10" s="68"/>
      <c r="R10" s="68"/>
      <c r="S10" s="68"/>
      <c r="T10" s="68"/>
      <c r="U10" s="68"/>
      <c r="V10" s="68"/>
      <c r="W10" s="68">
        <f>データ!Q6</f>
        <v>74.7</v>
      </c>
      <c r="X10" s="68"/>
      <c r="Y10" s="68"/>
      <c r="Z10" s="68"/>
      <c r="AA10" s="68"/>
      <c r="AB10" s="68"/>
      <c r="AC10" s="68"/>
      <c r="AD10" s="69">
        <f>データ!R6</f>
        <v>2310</v>
      </c>
      <c r="AE10" s="69"/>
      <c r="AF10" s="69"/>
      <c r="AG10" s="69"/>
      <c r="AH10" s="69"/>
      <c r="AI10" s="69"/>
      <c r="AJ10" s="69"/>
      <c r="AK10" s="2"/>
      <c r="AL10" s="69">
        <f>データ!V6</f>
        <v>278</v>
      </c>
      <c r="AM10" s="69"/>
      <c r="AN10" s="69"/>
      <c r="AO10" s="69"/>
      <c r="AP10" s="69"/>
      <c r="AQ10" s="69"/>
      <c r="AR10" s="69"/>
      <c r="AS10" s="69"/>
      <c r="AT10" s="68">
        <f>データ!W6</f>
        <v>0.08</v>
      </c>
      <c r="AU10" s="68"/>
      <c r="AV10" s="68"/>
      <c r="AW10" s="68"/>
      <c r="AX10" s="68"/>
      <c r="AY10" s="68"/>
      <c r="AZ10" s="68"/>
      <c r="BA10" s="68"/>
      <c r="BB10" s="68">
        <f>データ!X6</f>
        <v>3475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43</v>
      </c>
      <c r="O86" s="26" t="str">
        <f>データ!EO6</f>
        <v>【0.01】</v>
      </c>
    </row>
  </sheetData>
  <sheetProtection algorithmName="SHA-512" hashValue="rXjRnk36Sgr4uZvCABQ8lAEbj4qLBT3sJGtGFqRP4Lm74M3j5Gd0r/X7HxxscgVXBkEI6k4SpsgJ3XGqSDrARA==" saltValue="OkhTaA/lVM8n4A2j9Wumw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392081</v>
      </c>
      <c r="D6" s="33">
        <f t="shared" si="3"/>
        <v>47</v>
      </c>
      <c r="E6" s="33">
        <f t="shared" si="3"/>
        <v>17</v>
      </c>
      <c r="F6" s="33">
        <f t="shared" si="3"/>
        <v>6</v>
      </c>
      <c r="G6" s="33">
        <f t="shared" si="3"/>
        <v>0</v>
      </c>
      <c r="H6" s="33" t="str">
        <f t="shared" si="3"/>
        <v>高知県　宿毛市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1.38</v>
      </c>
      <c r="Q6" s="34">
        <f t="shared" si="3"/>
        <v>74.7</v>
      </c>
      <c r="R6" s="34">
        <f t="shared" si="3"/>
        <v>2310</v>
      </c>
      <c r="S6" s="34">
        <f t="shared" si="3"/>
        <v>20211</v>
      </c>
      <c r="T6" s="34">
        <f t="shared" si="3"/>
        <v>286.2</v>
      </c>
      <c r="U6" s="34">
        <f t="shared" si="3"/>
        <v>70.62</v>
      </c>
      <c r="V6" s="34">
        <f t="shared" si="3"/>
        <v>278</v>
      </c>
      <c r="W6" s="34">
        <f t="shared" si="3"/>
        <v>0.08</v>
      </c>
      <c r="X6" s="34">
        <f t="shared" si="3"/>
        <v>3475</v>
      </c>
      <c r="Y6" s="35">
        <f>IF(Y7="",NA(),Y7)</f>
        <v>96.15</v>
      </c>
      <c r="Z6" s="35">
        <f t="shared" ref="Z6:AH6" si="4">IF(Z7="",NA(),Z7)</f>
        <v>39.99</v>
      </c>
      <c r="AA6" s="35">
        <f t="shared" si="4"/>
        <v>34.659999999999997</v>
      </c>
      <c r="AB6" s="35">
        <f t="shared" si="4"/>
        <v>42.54</v>
      </c>
      <c r="AC6" s="35">
        <f t="shared" si="4"/>
        <v>34.32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28.81</v>
      </c>
      <c r="BH6" s="35">
        <f t="shared" si="7"/>
        <v>29.98</v>
      </c>
      <c r="BI6" s="35">
        <f t="shared" si="7"/>
        <v>29.64</v>
      </c>
      <c r="BJ6" s="34">
        <f t="shared" si="7"/>
        <v>0</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84.45</v>
      </c>
      <c r="BR6" s="35">
        <f t="shared" ref="BR6:BZ6" si="8">IF(BR7="",NA(),BR7)</f>
        <v>75.459999999999994</v>
      </c>
      <c r="BS6" s="35">
        <f t="shared" si="8"/>
        <v>89.07</v>
      </c>
      <c r="BT6" s="35">
        <f t="shared" si="8"/>
        <v>45.24</v>
      </c>
      <c r="BU6" s="35">
        <f t="shared" si="8"/>
        <v>75.45</v>
      </c>
      <c r="BV6" s="35">
        <f t="shared" si="8"/>
        <v>43.13</v>
      </c>
      <c r="BW6" s="35">
        <f t="shared" si="8"/>
        <v>46.26</v>
      </c>
      <c r="BX6" s="35">
        <f t="shared" si="8"/>
        <v>45.81</v>
      </c>
      <c r="BY6" s="35">
        <f t="shared" si="8"/>
        <v>43.43</v>
      </c>
      <c r="BZ6" s="35">
        <f t="shared" si="8"/>
        <v>41.41</v>
      </c>
      <c r="CA6" s="34" t="str">
        <f>IF(CA7="","",IF(CA7="-","【-】","【"&amp;SUBSTITUTE(TEXT(CA7,"#,##0.00"),"-","△")&amp;"】"))</f>
        <v>【45.31】</v>
      </c>
      <c r="CB6" s="35">
        <f>IF(CB7="",NA(),CB7)</f>
        <v>149.26</v>
      </c>
      <c r="CC6" s="35">
        <f t="shared" ref="CC6:CK6" si="9">IF(CC7="",NA(),CC7)</f>
        <v>166.78</v>
      </c>
      <c r="CD6" s="35">
        <f t="shared" si="9"/>
        <v>141.21</v>
      </c>
      <c r="CE6" s="35">
        <f t="shared" si="9"/>
        <v>284.07</v>
      </c>
      <c r="CF6" s="35">
        <f t="shared" si="9"/>
        <v>170.69</v>
      </c>
      <c r="CG6" s="35">
        <f t="shared" si="9"/>
        <v>392.03</v>
      </c>
      <c r="CH6" s="35">
        <f t="shared" si="9"/>
        <v>376.4</v>
      </c>
      <c r="CI6" s="35">
        <f t="shared" si="9"/>
        <v>383.92</v>
      </c>
      <c r="CJ6" s="35">
        <f t="shared" si="9"/>
        <v>400.44</v>
      </c>
      <c r="CK6" s="35">
        <f t="shared" si="9"/>
        <v>417.56</v>
      </c>
      <c r="CL6" s="34" t="str">
        <f>IF(CL7="","",IF(CL7="-","【-】","【"&amp;SUBSTITUTE(TEXT(CL7,"#,##0.00"),"-","△")&amp;"】"))</f>
        <v>【379.91】</v>
      </c>
      <c r="CM6" s="35">
        <f>IF(CM7="",NA(),CM7)</f>
        <v>33.96</v>
      </c>
      <c r="CN6" s="35">
        <f t="shared" ref="CN6:CV6" si="10">IF(CN7="",NA(),CN7)</f>
        <v>33.96</v>
      </c>
      <c r="CO6" s="35">
        <f t="shared" si="10"/>
        <v>33.96</v>
      </c>
      <c r="CP6" s="35">
        <f t="shared" si="10"/>
        <v>34.590000000000003</v>
      </c>
      <c r="CQ6" s="35">
        <f t="shared" si="10"/>
        <v>42.77</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73.19</v>
      </c>
      <c r="CY6" s="35">
        <f t="shared" ref="CY6:DG6" si="11">IF(CY7="",NA(),CY7)</f>
        <v>70.92</v>
      </c>
      <c r="CZ6" s="35">
        <f t="shared" si="11"/>
        <v>70.86</v>
      </c>
      <c r="DA6" s="35">
        <f t="shared" si="11"/>
        <v>70.03</v>
      </c>
      <c r="DB6" s="35">
        <f t="shared" si="11"/>
        <v>73.02</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392081</v>
      </c>
      <c r="D7" s="37">
        <v>47</v>
      </c>
      <c r="E7" s="37">
        <v>17</v>
      </c>
      <c r="F7" s="37">
        <v>6</v>
      </c>
      <c r="G7" s="37">
        <v>0</v>
      </c>
      <c r="H7" s="37" t="s">
        <v>98</v>
      </c>
      <c r="I7" s="37" t="s">
        <v>99</v>
      </c>
      <c r="J7" s="37" t="s">
        <v>100</v>
      </c>
      <c r="K7" s="37" t="s">
        <v>101</v>
      </c>
      <c r="L7" s="37" t="s">
        <v>102</v>
      </c>
      <c r="M7" s="37" t="s">
        <v>103</v>
      </c>
      <c r="N7" s="38" t="s">
        <v>104</v>
      </c>
      <c r="O7" s="38" t="s">
        <v>105</v>
      </c>
      <c r="P7" s="38">
        <v>1.38</v>
      </c>
      <c r="Q7" s="38">
        <v>74.7</v>
      </c>
      <c r="R7" s="38">
        <v>2310</v>
      </c>
      <c r="S7" s="38">
        <v>20211</v>
      </c>
      <c r="T7" s="38">
        <v>286.2</v>
      </c>
      <c r="U7" s="38">
        <v>70.62</v>
      </c>
      <c r="V7" s="38">
        <v>278</v>
      </c>
      <c r="W7" s="38">
        <v>0.08</v>
      </c>
      <c r="X7" s="38">
        <v>3475</v>
      </c>
      <c r="Y7" s="38">
        <v>96.15</v>
      </c>
      <c r="Z7" s="38">
        <v>39.99</v>
      </c>
      <c r="AA7" s="38">
        <v>34.659999999999997</v>
      </c>
      <c r="AB7" s="38">
        <v>42.54</v>
      </c>
      <c r="AC7" s="38">
        <v>34.32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28.81</v>
      </c>
      <c r="BH7" s="38">
        <v>29.98</v>
      </c>
      <c r="BI7" s="38">
        <v>29.64</v>
      </c>
      <c r="BJ7" s="38">
        <v>0</v>
      </c>
      <c r="BK7" s="38">
        <v>1029.24</v>
      </c>
      <c r="BL7" s="38">
        <v>1063.93</v>
      </c>
      <c r="BM7" s="38">
        <v>1060.8599999999999</v>
      </c>
      <c r="BN7" s="38">
        <v>1006.65</v>
      </c>
      <c r="BO7" s="38">
        <v>998.42</v>
      </c>
      <c r="BP7" s="38">
        <v>953.26</v>
      </c>
      <c r="BQ7" s="38">
        <v>84.45</v>
      </c>
      <c r="BR7" s="38">
        <v>75.459999999999994</v>
      </c>
      <c r="BS7" s="38">
        <v>89.07</v>
      </c>
      <c r="BT7" s="38">
        <v>45.24</v>
      </c>
      <c r="BU7" s="38">
        <v>75.45</v>
      </c>
      <c r="BV7" s="38">
        <v>43.13</v>
      </c>
      <c r="BW7" s="38">
        <v>46.26</v>
      </c>
      <c r="BX7" s="38">
        <v>45.81</v>
      </c>
      <c r="BY7" s="38">
        <v>43.43</v>
      </c>
      <c r="BZ7" s="38">
        <v>41.41</v>
      </c>
      <c r="CA7" s="38">
        <v>45.31</v>
      </c>
      <c r="CB7" s="38">
        <v>149.26</v>
      </c>
      <c r="CC7" s="38">
        <v>166.78</v>
      </c>
      <c r="CD7" s="38">
        <v>141.21</v>
      </c>
      <c r="CE7" s="38">
        <v>284.07</v>
      </c>
      <c r="CF7" s="38">
        <v>170.69</v>
      </c>
      <c r="CG7" s="38">
        <v>392.03</v>
      </c>
      <c r="CH7" s="38">
        <v>376.4</v>
      </c>
      <c r="CI7" s="38">
        <v>383.92</v>
      </c>
      <c r="CJ7" s="38">
        <v>400.44</v>
      </c>
      <c r="CK7" s="38">
        <v>417.56</v>
      </c>
      <c r="CL7" s="38">
        <v>379.91</v>
      </c>
      <c r="CM7" s="38">
        <v>33.96</v>
      </c>
      <c r="CN7" s="38">
        <v>33.96</v>
      </c>
      <c r="CO7" s="38">
        <v>33.96</v>
      </c>
      <c r="CP7" s="38">
        <v>34.590000000000003</v>
      </c>
      <c r="CQ7" s="38">
        <v>42.77</v>
      </c>
      <c r="CR7" s="38">
        <v>35.64</v>
      </c>
      <c r="CS7" s="38">
        <v>33.729999999999997</v>
      </c>
      <c r="CT7" s="38">
        <v>33.21</v>
      </c>
      <c r="CU7" s="38">
        <v>32.229999999999997</v>
      </c>
      <c r="CV7" s="38">
        <v>32.479999999999997</v>
      </c>
      <c r="CW7" s="38">
        <v>33.67</v>
      </c>
      <c r="CX7" s="38">
        <v>73.19</v>
      </c>
      <c r="CY7" s="38">
        <v>70.92</v>
      </c>
      <c r="CZ7" s="38">
        <v>70.86</v>
      </c>
      <c r="DA7" s="38">
        <v>70.03</v>
      </c>
      <c r="DB7" s="38">
        <v>73.02</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cp:lastModifiedBy>
  <cp:lastPrinted>2021-01-14T01:40:43Z</cp:lastPrinted>
  <dcterms:created xsi:type="dcterms:W3CDTF">2020-12-04T03:12:18Z</dcterms:created>
  <dcterms:modified xsi:type="dcterms:W3CDTF">2021-01-14T01:45:14Z</dcterms:modified>
  <cp:category/>
</cp:coreProperties>
</file>