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3.176\上下水道課_jkoufl1173\【下水道係】\＃下水道係ファイル交換フォルダ\【経営比較分析表】2019_392111_47_1718\下水道係\"/>
    </mc:Choice>
  </mc:AlternateContent>
  <workbookProtection workbookAlgorithmName="SHA-512" workbookHashValue="vXygt0eb1s59Yvy/gme2ZhZuCFG2YTq6uEYj/XZtgKyGvC+a//avdpKOdGaby0eUo/X+m6kKCGclmyHBn36uUQ==" workbookSaltValue="T1I/xTOhyF5zTppOQRwUA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<sst xmlns="http://schemas.openxmlformats.org/spreadsheetml/2006/main" count="237" uniqueCount="120">
  <si>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</si>
  <si>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</si>
  <si>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</si>
  <si>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</si>
  <si>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</si>
  <si>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</si>
  <si>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</si>
  <si>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</si>
  <si>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</si>
  <si>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</si>
  <si>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</si>
  <si>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</si>
  <si>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</si>
  <si>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</si>
  <si>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</si>
  <si>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</si>
  <si>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</si>
  <si>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</si>
  <si>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</si>
  <si>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</si>
  <si>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</si>
  <si>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</si>
  <si>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</si>
  <si>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</si>
  <si>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</si>
  <si>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</si>
  <si>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</si>
  <si>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</si>
  <si>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</si>
  <si>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</si>
  <si>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</si>
  <si>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</si>
  <si>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</si>
  <si>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</si>
  <si>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</si>
  <si>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</si>
  <si>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</si>
  <si>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</si>
  <si>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</si>
  <si>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</si>
  <si>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</si>
  <si>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</si>
  <si>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</si>
  <si>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</si>
  <si>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</si>
  <si>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</si>
  <si>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</si>
  <si>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</si>
  <si>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</si>
  <si>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</si>
  <si>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</si>
  <si>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</si>
  <si>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</si>
  <si>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</si>
  <si>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</si>
  <si>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</si>
  <si>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</si>
  <si>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</si>
  <si>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</si>
  <si>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</si>
  <si>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</si>
  <si>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</si>
  <si>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</si>
  <si>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</si>
  <si>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</si>
  <si>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</si>
  <si>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</si>
  <si>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</si>
  <si>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</si>
  <si>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</si>
  <si>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</si>
  <si>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</si>
  <si>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</si>
  <si>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</si>
  <si>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</si>
  <si>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</si>
  <si>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</si>
  <si>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</si>
  <si>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</si>
  <si>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</si>
  <si>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</si>
  <si>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</si>
  <si>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</si>
  <si>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</si>
  <si>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</si>
  <si>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</si>
  <si>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</si>
  <si>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</si>
  <si>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</si>
  <si>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</si>
  <si>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</si>
  <si>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</si>
  <si>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</si>
  <si>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</si>
  <si>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</si>
  <si>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</si>
  <si>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</si>
  <si>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</si>
  <si>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</si>
  <si>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</si>
  <si>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</si>
  <si>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</si>
  <si>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</si>
  <si>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</si>
  <si>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</si>
  <si>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</si>
  <si>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</si>
  <si>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</si>
  <si>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</si>
  <si>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</si>
  <si>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</si>
  <si>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</si>
  <si>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</si>
  <si>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</si>
  <si>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</si>
  <si>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</si>
  <si>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</si>
  <si>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施設が供用開始から20年が経過しており、現在は大きな修繕はないが、今後は経年劣化により管路等の修繕費用が増加する恐れがある。
　処理場の機械設備は、統合による改築を予定しているが、管路の施設調査及び修繕が必要となってくる。</t>
    <rPh sb="1" eb="3">
      <t>シセツ</t>
    </rPh>
    <rPh sb="4" eb="6">
      <t>キョウヨウ</t>
    </rPh>
    <rPh sb="6" eb="8">
      <t>カイシ</t>
    </rPh>
    <rPh sb="12" eb="13">
      <t>ネン</t>
    </rPh>
    <rPh sb="14" eb="16">
      <t>ケイカ</t>
    </rPh>
    <rPh sb="21" eb="23">
      <t>ゲンザイ</t>
    </rPh>
    <rPh sb="24" eb="25">
      <t>オオ</t>
    </rPh>
    <rPh sb="27" eb="29">
      <t>シュウゼン</t>
    </rPh>
    <rPh sb="34" eb="36">
      <t>コンゴ</t>
    </rPh>
    <rPh sb="37" eb="39">
      <t>ケイネン</t>
    </rPh>
    <rPh sb="39" eb="41">
      <t>レッカ</t>
    </rPh>
    <rPh sb="44" eb="46">
      <t>カンロ</t>
    </rPh>
    <rPh sb="46" eb="47">
      <t>トウ</t>
    </rPh>
    <rPh sb="48" eb="50">
      <t>シュウゼン</t>
    </rPh>
    <rPh sb="50" eb="52">
      <t>ヒヨウ</t>
    </rPh>
    <rPh sb="53" eb="55">
      <t>ゾウカ</t>
    </rPh>
    <rPh sb="57" eb="58">
      <t>オソ</t>
    </rPh>
    <rPh sb="65" eb="68">
      <t>ショリジョウ</t>
    </rPh>
    <rPh sb="69" eb="71">
      <t>キカイ</t>
    </rPh>
    <rPh sb="71" eb="73">
      <t>セツビ</t>
    </rPh>
    <rPh sb="75" eb="77">
      <t>トウゴウ</t>
    </rPh>
    <rPh sb="80" eb="82">
      <t>カイチク</t>
    </rPh>
    <rPh sb="83" eb="85">
      <t>ヨテイ</t>
    </rPh>
    <rPh sb="91" eb="93">
      <t>カンロ</t>
    </rPh>
    <rPh sb="94" eb="96">
      <t>シセツ</t>
    </rPh>
    <rPh sb="96" eb="98">
      <t>チョウサ</t>
    </rPh>
    <rPh sb="98" eb="99">
      <t>オヨ</t>
    </rPh>
    <rPh sb="100" eb="102">
      <t>シュウゼン</t>
    </rPh>
    <rPh sb="103" eb="105">
      <t>ヒツヨウ</t>
    </rPh>
    <phoneticPr fontId="4"/>
  </si>
  <si>
    <t>　現状は、施設維持管理の大部分を一般会計からの繰入金により賄っており、健全な経営とは言えない。
　漁業集落排水事業は、令和元年3月に公共下水道事業認可の変更承認を受けて、漁業落排水事業は廃止となった。今後は特定環境保全公共下水道への統合改築により施設維持費等の抑制を図る。</t>
    <rPh sb="1" eb="3">
      <t>ゲンジョウ</t>
    </rPh>
    <rPh sb="5" eb="7">
      <t>シセツ</t>
    </rPh>
    <rPh sb="7" eb="9">
      <t>イジ</t>
    </rPh>
    <rPh sb="9" eb="11">
      <t>カンリ</t>
    </rPh>
    <rPh sb="12" eb="15">
      <t>ダイブブン</t>
    </rPh>
    <rPh sb="16" eb="18">
      <t>イッパン</t>
    </rPh>
    <rPh sb="18" eb="20">
      <t>カイケイ</t>
    </rPh>
    <rPh sb="23" eb="26">
      <t>クリイレキン</t>
    </rPh>
    <rPh sb="29" eb="30">
      <t>マカナ</t>
    </rPh>
    <rPh sb="35" eb="37">
      <t>ケンゼン</t>
    </rPh>
    <rPh sb="38" eb="40">
      <t>ケイエイ</t>
    </rPh>
    <rPh sb="42" eb="43">
      <t>イ</t>
    </rPh>
    <rPh sb="49" eb="51">
      <t>ギョギョウ</t>
    </rPh>
    <rPh sb="51" eb="53">
      <t>シュウラク</t>
    </rPh>
    <rPh sb="53" eb="55">
      <t>ハイスイ</t>
    </rPh>
    <rPh sb="55" eb="57">
      <t>ジギョウ</t>
    </rPh>
    <rPh sb="59" eb="61">
      <t>レイワ</t>
    </rPh>
    <rPh sb="61" eb="63">
      <t>ガンネン</t>
    </rPh>
    <rPh sb="64" eb="65">
      <t>ガツ</t>
    </rPh>
    <rPh sb="66" eb="68">
      <t>コウキョウ</t>
    </rPh>
    <rPh sb="68" eb="71">
      <t>ゲスイドウ</t>
    </rPh>
    <rPh sb="71" eb="73">
      <t>ジギョウ</t>
    </rPh>
    <rPh sb="73" eb="75">
      <t>ニンカ</t>
    </rPh>
    <rPh sb="76" eb="78">
      <t>ヘンコウ</t>
    </rPh>
    <rPh sb="78" eb="80">
      <t>ショウニン</t>
    </rPh>
    <rPh sb="81" eb="82">
      <t>ウ</t>
    </rPh>
    <rPh sb="85" eb="87">
      <t>ギョギョウ</t>
    </rPh>
    <rPh sb="87" eb="88">
      <t>ラク</t>
    </rPh>
    <rPh sb="88" eb="90">
      <t>ハイスイ</t>
    </rPh>
    <rPh sb="90" eb="92">
      <t>ジギョウ</t>
    </rPh>
    <rPh sb="93" eb="95">
      <t>ハイシ</t>
    </rPh>
    <rPh sb="100" eb="102">
      <t>コンゴ</t>
    </rPh>
    <rPh sb="103" eb="105">
      <t>トクテイ</t>
    </rPh>
    <rPh sb="105" eb="107">
      <t>カンキョウ</t>
    </rPh>
    <rPh sb="107" eb="109">
      <t>ホゼン</t>
    </rPh>
    <rPh sb="109" eb="111">
      <t>コウキョウ</t>
    </rPh>
    <rPh sb="111" eb="114">
      <t>ゲスイドウ</t>
    </rPh>
    <rPh sb="116" eb="118">
      <t>トウゴウ</t>
    </rPh>
    <rPh sb="118" eb="120">
      <t>カイチク</t>
    </rPh>
    <rPh sb="123" eb="125">
      <t>シセツ</t>
    </rPh>
    <rPh sb="125" eb="128">
      <t>イジヒ</t>
    </rPh>
    <rPh sb="128" eb="129">
      <t>トウ</t>
    </rPh>
    <rPh sb="130" eb="132">
      <t>ヨクセイ</t>
    </rPh>
    <rPh sb="133" eb="134">
      <t>ハカ</t>
    </rPh>
    <phoneticPr fontId="4"/>
  </si>
  <si>
    <t>　収益的収支比率120.8％は、令和2年度より企業会計への移行に伴い一般会計からの繰入の増と打切り決算に伴う総費用の減により、前年度と比較して増となっている。
　経費回収率は12.3％で、施設維持費（電気料、維持管理委託料等）を使用料収入で賄えていない状況である。
　水洗化率59.9％で平均値を下回っており、今後も処理区域内人口の減少が予想される。
　企業債残高対事業規模比率は、企業債を一般会計からの負担としている。
　なお、⑦施設利用率はR1年度の数値は0となっているが、数値の抜かりによるもので16.15％となっている。</t>
    <rPh sb="1" eb="4">
      <t>シュウエキテキ</t>
    </rPh>
    <rPh sb="4" eb="6">
      <t>シュウシ</t>
    </rPh>
    <rPh sb="6" eb="8">
      <t>ヒリツ</t>
    </rPh>
    <rPh sb="16" eb="18">
      <t>レイワ</t>
    </rPh>
    <rPh sb="19" eb="21">
      <t>ネンド</t>
    </rPh>
    <rPh sb="23" eb="25">
      <t>キギョウ</t>
    </rPh>
    <rPh sb="25" eb="27">
      <t>カイケイ</t>
    </rPh>
    <rPh sb="29" eb="31">
      <t>イコウ</t>
    </rPh>
    <rPh sb="32" eb="33">
      <t>トモナ</t>
    </rPh>
    <rPh sb="34" eb="36">
      <t>イッパン</t>
    </rPh>
    <rPh sb="36" eb="38">
      <t>カイケイ</t>
    </rPh>
    <rPh sb="41" eb="43">
      <t>クリイレ</t>
    </rPh>
    <rPh sb="44" eb="45">
      <t>ゾウ</t>
    </rPh>
    <rPh sb="46" eb="48">
      <t>ウチキ</t>
    </rPh>
    <rPh sb="49" eb="51">
      <t>ケッサン</t>
    </rPh>
    <rPh sb="52" eb="53">
      <t>トモナ</t>
    </rPh>
    <rPh sb="54" eb="57">
      <t>ソウヒヨウ</t>
    </rPh>
    <rPh sb="58" eb="59">
      <t>ゲン</t>
    </rPh>
    <rPh sb="63" eb="66">
      <t>ゼンネンド</t>
    </rPh>
    <rPh sb="67" eb="69">
      <t>ヒカク</t>
    </rPh>
    <rPh sb="71" eb="72">
      <t>ゾウ</t>
    </rPh>
    <rPh sb="81" eb="83">
      <t>ケイヒ</t>
    </rPh>
    <rPh sb="83" eb="86">
      <t>カイシュウリツ</t>
    </rPh>
    <rPh sb="94" eb="96">
      <t>シセツ</t>
    </rPh>
    <rPh sb="96" eb="99">
      <t>イジヒ</t>
    </rPh>
    <rPh sb="100" eb="103">
      <t>デンキリョウ</t>
    </rPh>
    <rPh sb="104" eb="106">
      <t>イジ</t>
    </rPh>
    <rPh sb="106" eb="108">
      <t>カンリ</t>
    </rPh>
    <rPh sb="108" eb="111">
      <t>イタクリョウ</t>
    </rPh>
    <rPh sb="111" eb="112">
      <t>トウ</t>
    </rPh>
    <rPh sb="114" eb="117">
      <t>シヨウリョウ</t>
    </rPh>
    <rPh sb="117" eb="119">
      <t>シュウニュウ</t>
    </rPh>
    <rPh sb="120" eb="121">
      <t>マカナ</t>
    </rPh>
    <rPh sb="126" eb="128">
      <t>ジョウキョウ</t>
    </rPh>
    <rPh sb="134" eb="137">
      <t>スイセンカ</t>
    </rPh>
    <rPh sb="137" eb="138">
      <t>リツ</t>
    </rPh>
    <rPh sb="144" eb="146">
      <t>ヘイキン</t>
    </rPh>
    <rPh sb="146" eb="147">
      <t>チ</t>
    </rPh>
    <rPh sb="148" eb="150">
      <t>シタマワ</t>
    </rPh>
    <rPh sb="155" eb="157">
      <t>コンゴ</t>
    </rPh>
    <rPh sb="158" eb="160">
      <t>ショリ</t>
    </rPh>
    <rPh sb="160" eb="163">
      <t>クイキナイ</t>
    </rPh>
    <rPh sb="163" eb="165">
      <t>ジンコウ</t>
    </rPh>
    <rPh sb="166" eb="168">
      <t>ゲンショウ</t>
    </rPh>
    <rPh sb="169" eb="171">
      <t>ヨソウ</t>
    </rPh>
    <rPh sb="177" eb="180">
      <t>キギョウサイ</t>
    </rPh>
    <rPh sb="180" eb="182">
      <t>ザンダカ</t>
    </rPh>
    <rPh sb="182" eb="183">
      <t>タイ</t>
    </rPh>
    <rPh sb="183" eb="185">
      <t>ジギョウ</t>
    </rPh>
    <rPh sb="185" eb="187">
      <t>キボ</t>
    </rPh>
    <rPh sb="187" eb="189">
      <t>ヒリツ</t>
    </rPh>
    <rPh sb="191" eb="194">
      <t>キギョウサイ</t>
    </rPh>
    <rPh sb="195" eb="197">
      <t>イッパン</t>
    </rPh>
    <rPh sb="197" eb="199">
      <t>カイケイ</t>
    </rPh>
    <rPh sb="202" eb="204">
      <t>フタン</t>
    </rPh>
    <rPh sb="239" eb="241">
      <t>スウチ</t>
    </rPh>
    <rPh sb="242" eb="24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</si>
</sst>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A2-4F8D-9E98-8DC43CD5292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87A2-4F8D-9E98-8DC43CD5292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15.38</c:v>
                </c:pt>
                <c:pt idx="1">
                  <c:v>15.38</c:v>
                </c:pt>
                <c:pt idx="2">
                  <c:v>15</c:v>
                </c:pt>
                <c:pt idx="3">
                  <c:v>14.23</c:v>
                </c:pt>
                <c:pt idx="4">
                  <c:v>0</c:v>
                </c:pt>
              </c:numCache>
            </c:numRef>
          </c:val>
          <c:extLst>
            <c:ext xmlns:c16="http://schemas.microsoft.com/office/drawing/2014/chart" uri="{C3380CC4-5D6E-409C-BE32-E72D297353CC}">
              <c16:uniqueId val="{00000000-AA0B-4AFE-92A1-07B181DAE9C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AA0B-4AFE-92A1-07B181DAE9C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53.26</c:v>
                </c:pt>
                <c:pt idx="1">
                  <c:v>54.03</c:v>
                </c:pt>
                <c:pt idx="2">
                  <c:v>56.47</c:v>
                </c:pt>
                <c:pt idx="3">
                  <c:v>57.14</c:v>
                </c:pt>
                <c:pt idx="4">
                  <c:v>59.91</c:v>
                </c:pt>
              </c:numCache>
            </c:numRef>
          </c:val>
          <c:extLst>
            <c:ext xmlns:c16="http://schemas.microsoft.com/office/drawing/2014/chart" uri="{C3380CC4-5D6E-409C-BE32-E72D297353CC}">
              <c16:uniqueId val="{00000000-119F-4458-8B6F-B1A0023A8FC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119F-4458-8B6F-B1A0023A8FC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120.75</c:v>
                </c:pt>
              </c:numCache>
            </c:numRef>
          </c:val>
          <c:extLst>
            <c:ext xmlns:c16="http://schemas.microsoft.com/office/drawing/2014/chart" uri="{C3380CC4-5D6E-409C-BE32-E72D297353CC}">
              <c16:uniqueId val="{00000000-336D-4FA4-9F03-0138E9BF54B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6D-4FA4-9F03-0138E9BF54B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FA-4FC6-9FC3-C58D68E30B7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FA-4FC6-9FC3-C58D68E30B7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7C-40D4-BEBF-AE9080C3E93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7C-40D4-BEBF-AE9080C3E93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22-469E-A746-FC7A73A9434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22-469E-A746-FC7A73A9434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BF-417A-B444-A3265262271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BF-417A-B444-A3265262271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1C-4883-B572-DDA6A78D5C3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6F1C-4883-B572-DDA6A78D5C3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14.03</c:v>
                </c:pt>
                <c:pt idx="1">
                  <c:v>13.53</c:v>
                </c:pt>
                <c:pt idx="2">
                  <c:v>10.43</c:v>
                </c:pt>
                <c:pt idx="3">
                  <c:v>10.130000000000001</c:v>
                </c:pt>
                <c:pt idx="4">
                  <c:v>12.29</c:v>
                </c:pt>
              </c:numCache>
            </c:numRef>
          </c:val>
          <c:extLst>
            <c:ext xmlns:c16="http://schemas.microsoft.com/office/drawing/2014/chart" uri="{C3380CC4-5D6E-409C-BE32-E72D297353CC}">
              <c16:uniqueId val="{00000000-845E-4E53-9D7D-DAF752A0576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845E-4E53-9D7D-DAF752A0576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735.31</c:v>
                </c:pt>
                <c:pt idx="1">
                  <c:v>770.31</c:v>
                </c:pt>
                <c:pt idx="2">
                  <c:v>984.99</c:v>
                </c:pt>
                <c:pt idx="3">
                  <c:v>1079.52</c:v>
                </c:pt>
                <c:pt idx="4">
                  <c:v>972.13</c:v>
                </c:pt>
              </c:numCache>
            </c:numRef>
          </c:val>
          <c:extLst>
            <c:ext xmlns:c16="http://schemas.microsoft.com/office/drawing/2014/chart" uri="{C3380CC4-5D6E-409C-BE32-E72D297353CC}">
              <c16:uniqueId val="{00000000-B81B-4FF6-B3B2-50AD7C9166A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B81B-4FF6-B3B2-50AD7C9166A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1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香南市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33340</v>
      </c>
      <c r="AM8" s="69"/>
      <c r="AN8" s="69"/>
      <c r="AO8" s="69"/>
      <c r="AP8" s="69"/>
      <c r="AQ8" s="69"/>
      <c r="AR8" s="69"/>
      <c r="AS8" s="69"/>
      <c r="AT8" s="68">
        <f>データ!T6</f>
        <v>126.46</v>
      </c>
      <c r="AU8" s="68"/>
      <c r="AV8" s="68"/>
      <c r="AW8" s="68"/>
      <c r="AX8" s="68"/>
      <c r="AY8" s="68"/>
      <c r="AZ8" s="68"/>
      <c r="BA8" s="68"/>
      <c r="BB8" s="68">
        <f>データ!U6</f>
        <v>263.64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0.64</v>
      </c>
      <c r="Q10" s="68"/>
      <c r="R10" s="68"/>
      <c r="S10" s="68"/>
      <c r="T10" s="68"/>
      <c r="U10" s="68"/>
      <c r="V10" s="68"/>
      <c r="W10" s="68">
        <f>データ!Q6</f>
        <v>87.28</v>
      </c>
      <c r="X10" s="68"/>
      <c r="Y10" s="68"/>
      <c r="Z10" s="68"/>
      <c r="AA10" s="68"/>
      <c r="AB10" s="68"/>
      <c r="AC10" s="68"/>
      <c r="AD10" s="69">
        <f>データ!R6</f>
        <v>2200</v>
      </c>
      <c r="AE10" s="69"/>
      <c r="AF10" s="69"/>
      <c r="AG10" s="69"/>
      <c r="AH10" s="69"/>
      <c r="AI10" s="69"/>
      <c r="AJ10" s="69"/>
      <c r="AK10" s="2"/>
      <c r="AL10" s="69">
        <f>データ!V6</f>
        <v>212</v>
      </c>
      <c r="AM10" s="69"/>
      <c r="AN10" s="69"/>
      <c r="AO10" s="69"/>
      <c r="AP10" s="69"/>
      <c r="AQ10" s="69"/>
      <c r="AR10" s="69"/>
      <c r="AS10" s="69"/>
      <c r="AT10" s="68">
        <f>データ!W6</f>
        <v>0.1</v>
      </c>
      <c r="AU10" s="68"/>
      <c r="AV10" s="68"/>
      <c r="AW10" s="68"/>
      <c r="AX10" s="68"/>
      <c r="AY10" s="68"/>
      <c r="AZ10" s="68"/>
      <c r="BA10" s="68"/>
      <c r="BB10" s="68">
        <f>データ!X6</f>
        <v>2120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43</v>
      </c>
      <c r="N86" s="26" t="s">
        <v>44</v>
      </c>
      <c r="O86" s="26" t="str">
        <f>データ!EO6</f>
        <v>【0.01】</v>
      </c>
    </row>
  </sheetData>
  <sheetProtection algorithmName="SHA-512" hashValue="32IfR+dZ/iOeLa23tDLt7kxcazYRNrFvuOI+QJXfUnm8OPUfRYheNNB/fXdoq3xpVPnNG3Rr1JdcFUK5BG3bDQ==" saltValue="+jkbnFBcTvzfs+n/IgIv5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392111</v>
      </c>
      <c r="D6" s="33">
        <f t="shared" si="3"/>
        <v>47</v>
      </c>
      <c r="E6" s="33">
        <f t="shared" si="3"/>
        <v>17</v>
      </c>
      <c r="F6" s="33">
        <f t="shared" si="3"/>
        <v>6</v>
      </c>
      <c r="G6" s="33">
        <f t="shared" si="3"/>
        <v>0</v>
      </c>
      <c r="H6" s="33" t="str">
        <f t="shared" si="3"/>
        <v>高知県　香南市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0.64</v>
      </c>
      <c r="Q6" s="34">
        <f t="shared" si="3"/>
        <v>87.28</v>
      </c>
      <c r="R6" s="34">
        <f t="shared" si="3"/>
        <v>2200</v>
      </c>
      <c r="S6" s="34">
        <f t="shared" si="3"/>
        <v>33340</v>
      </c>
      <c r="T6" s="34">
        <f t="shared" si="3"/>
        <v>126.46</v>
      </c>
      <c r="U6" s="34">
        <f t="shared" si="3"/>
        <v>263.64</v>
      </c>
      <c r="V6" s="34">
        <f t="shared" si="3"/>
        <v>212</v>
      </c>
      <c r="W6" s="34">
        <f t="shared" si="3"/>
        <v>0.1</v>
      </c>
      <c r="X6" s="34">
        <f t="shared" si="3"/>
        <v>2120</v>
      </c>
      <c r="Y6" s="35">
        <f>IF(Y7="",NA(),Y7)</f>
        <v>100</v>
      </c>
      <c r="Z6" s="35">
        <f t="shared" ref="Z6:AH6" si="4">IF(Z7="",NA(),Z7)</f>
        <v>100</v>
      </c>
      <c r="AA6" s="35">
        <f t="shared" si="4"/>
        <v>100</v>
      </c>
      <c r="AB6" s="35">
        <f t="shared" si="4"/>
        <v>100</v>
      </c>
      <c r="AC6" s="35">
        <f t="shared" si="4"/>
        <v>120.75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14.03</v>
      </c>
      <c r="BR6" s="35">
        <f t="shared" ref="BR6:BZ6" si="8">IF(BR7="",NA(),BR7)</f>
        <v>13.53</v>
      </c>
      <c r="BS6" s="35">
        <f t="shared" si="8"/>
        <v>10.43</v>
      </c>
      <c r="BT6" s="35">
        <f t="shared" si="8"/>
        <v>10.130000000000001</v>
      </c>
      <c r="BU6" s="35">
        <f t="shared" si="8"/>
        <v>12.29</v>
      </c>
      <c r="BV6" s="35">
        <f t="shared" si="8"/>
        <v>43.13</v>
      </c>
      <c r="BW6" s="35">
        <f t="shared" si="8"/>
        <v>46.26</v>
      </c>
      <c r="BX6" s="35">
        <f t="shared" si="8"/>
        <v>45.81</v>
      </c>
      <c r="BY6" s="35">
        <f t="shared" si="8"/>
        <v>43.43</v>
      </c>
      <c r="BZ6" s="35">
        <f t="shared" si="8"/>
        <v>41.41</v>
      </c>
      <c r="CA6" s="34" t="str">
        <f>IF(CA7="","",IF(CA7="-","【-】","【"&amp;SUBSTITUTE(TEXT(CA7,"#,##0.00"),"-","△")&amp;"】"))</f>
        <v>【45.31】</v>
      </c>
      <c r="CB6" s="35">
        <f>IF(CB7="",NA(),CB7)</f>
        <v>735.31</v>
      </c>
      <c r="CC6" s="35">
        <f t="shared" ref="CC6:CK6" si="9">IF(CC7="",NA(),CC7)</f>
        <v>770.31</v>
      </c>
      <c r="CD6" s="35">
        <f t="shared" si="9"/>
        <v>984.99</v>
      </c>
      <c r="CE6" s="35">
        <f t="shared" si="9"/>
        <v>1079.52</v>
      </c>
      <c r="CF6" s="35">
        <f t="shared" si="9"/>
        <v>972.13</v>
      </c>
      <c r="CG6" s="35">
        <f t="shared" si="9"/>
        <v>392.03</v>
      </c>
      <c r="CH6" s="35">
        <f t="shared" si="9"/>
        <v>376.4</v>
      </c>
      <c r="CI6" s="35">
        <f t="shared" si="9"/>
        <v>383.92</v>
      </c>
      <c r="CJ6" s="35">
        <f t="shared" si="9"/>
        <v>400.44</v>
      </c>
      <c r="CK6" s="35">
        <f t="shared" si="9"/>
        <v>417.56</v>
      </c>
      <c r="CL6" s="34" t="str">
        <f>IF(CL7="","",IF(CL7="-","【-】","【"&amp;SUBSTITUTE(TEXT(CL7,"#,##0.00"),"-","△")&amp;"】"))</f>
        <v>【379.91】</v>
      </c>
      <c r="CM6" s="35">
        <f>IF(CM7="",NA(),CM7)</f>
        <v>15.38</v>
      </c>
      <c r="CN6" s="35">
        <f t="shared" ref="CN6:CV6" si="10">IF(CN7="",NA(),CN7)</f>
        <v>15.38</v>
      </c>
      <c r="CO6" s="35">
        <f t="shared" si="10"/>
        <v>15</v>
      </c>
      <c r="CP6" s="35">
        <f t="shared" si="10"/>
        <v>14.23</v>
      </c>
      <c r="CQ6" s="35" t="str">
        <f t="shared" si="10"/>
        <v>-</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53.26</v>
      </c>
      <c r="CY6" s="35">
        <f t="shared" ref="CY6:DG6" si="11">IF(CY7="",NA(),CY7)</f>
        <v>54.03</v>
      </c>
      <c r="CZ6" s="35">
        <f t="shared" si="11"/>
        <v>56.47</v>
      </c>
      <c r="DA6" s="35">
        <f t="shared" si="11"/>
        <v>57.14</v>
      </c>
      <c r="DB6" s="35">
        <f t="shared" si="11"/>
        <v>59.91</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392111</v>
      </c>
      <c r="D7" s="37">
        <v>47</v>
      </c>
      <c r="E7" s="37">
        <v>17</v>
      </c>
      <c r="F7" s="37">
        <v>6</v>
      </c>
      <c r="G7" s="37">
        <v>0</v>
      </c>
      <c r="H7" s="37" t="s">
        <v>98</v>
      </c>
      <c r="I7" s="37" t="s">
        <v>99</v>
      </c>
      <c r="J7" s="37" t="s">
        <v>100</v>
      </c>
      <c r="K7" s="37" t="s">
        <v>101</v>
      </c>
      <c r="L7" s="37" t="s">
        <v>102</v>
      </c>
      <c r="M7" s="37" t="s">
        <v>103</v>
      </c>
      <c r="N7" s="38" t="s">
        <v>104</v>
      </c>
      <c r="O7" s="38" t="s">
        <v>105</v>
      </c>
      <c r="P7" s="38">
        <v>0.64</v>
      </c>
      <c r="Q7" s="38">
        <v>87.28</v>
      </c>
      <c r="R7" s="38">
        <v>2200</v>
      </c>
      <c r="S7" s="38">
        <v>33340</v>
      </c>
      <c r="T7" s="38">
        <v>126.46</v>
      </c>
      <c r="U7" s="38">
        <v>263.64</v>
      </c>
      <c r="V7" s="38">
        <v>212</v>
      </c>
      <c r="W7" s="38">
        <v>0.1</v>
      </c>
      <c r="X7" s="38">
        <v>2120</v>
      </c>
      <c r="Y7" s="38">
        <v>100</v>
      </c>
      <c r="Z7" s="38">
        <v>100</v>
      </c>
      <c r="AA7" s="38">
        <v>100</v>
      </c>
      <c r="AB7" s="38">
        <v>100</v>
      </c>
      <c r="AC7" s="38">
        <v>120.75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1029.24</v>
      </c>
      <c r="BL7" s="38">
        <v>1063.93</v>
      </c>
      <c r="BM7" s="38">
        <v>1060.8599999999999</v>
      </c>
      <c r="BN7" s="38">
        <v>1006.65</v>
      </c>
      <c r="BO7" s="38">
        <v>998.42</v>
      </c>
      <c r="BP7" s="38">
        <v>953.26</v>
      </c>
      <c r="BQ7" s="38">
        <v>14.03</v>
      </c>
      <c r="BR7" s="38">
        <v>13.53</v>
      </c>
      <c r="BS7" s="38">
        <v>10.43</v>
      </c>
      <c r="BT7" s="38">
        <v>10.130000000000001</v>
      </c>
      <c r="BU7" s="38">
        <v>12.29</v>
      </c>
      <c r="BV7" s="38">
        <v>43.13</v>
      </c>
      <c r="BW7" s="38">
        <v>46.26</v>
      </c>
      <c r="BX7" s="38">
        <v>45.81</v>
      </c>
      <c r="BY7" s="38">
        <v>43.43</v>
      </c>
      <c r="BZ7" s="38">
        <v>41.41</v>
      </c>
      <c r="CA7" s="38">
        <v>45.31</v>
      </c>
      <c r="CB7" s="38">
        <v>735.31</v>
      </c>
      <c r="CC7" s="38">
        <v>770.31</v>
      </c>
      <c r="CD7" s="38">
        <v>984.99</v>
      </c>
      <c r="CE7" s="38">
        <v>1079.52</v>
      </c>
      <c r="CF7" s="38">
        <v>972.13</v>
      </c>
      <c r="CG7" s="38">
        <v>392.03</v>
      </c>
      <c r="CH7" s="38">
        <v>376.4</v>
      </c>
      <c r="CI7" s="38">
        <v>383.92</v>
      </c>
      <c r="CJ7" s="38">
        <v>400.44</v>
      </c>
      <c r="CK7" s="38">
        <v>417.56</v>
      </c>
      <c r="CL7" s="38">
        <v>379.91</v>
      </c>
      <c r="CM7" s="38">
        <v>15.38</v>
      </c>
      <c r="CN7" s="38">
        <v>15.38</v>
      </c>
      <c r="CO7" s="38">
        <v>15</v>
      </c>
      <c r="CP7" s="38">
        <v>14.23</v>
      </c>
      <c r="CQ7" s="38" t="s">
        <v>104</v>
      </c>
      <c r="CR7" s="38">
        <v>35.64</v>
      </c>
      <c r="CS7" s="38">
        <v>33.729999999999997</v>
      </c>
      <c r="CT7" s="38">
        <v>33.21</v>
      </c>
      <c r="CU7" s="38">
        <v>32.229999999999997</v>
      </c>
      <c r="CV7" s="38">
        <v>32.479999999999997</v>
      </c>
      <c r="CW7" s="38">
        <v>33.67</v>
      </c>
      <c r="CX7" s="38">
        <v>53.26</v>
      </c>
      <c r="CY7" s="38">
        <v>54.03</v>
      </c>
      <c r="CZ7" s="38">
        <v>56.47</v>
      </c>
      <c r="DA7" s="38">
        <v>57.14</v>
      </c>
      <c r="DB7" s="38">
        <v>59.91</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黒岩　保</cp:lastModifiedBy>
  <cp:lastPrinted>2021-01-22T02:42:53Z</cp:lastPrinted>
  <dcterms:created xsi:type="dcterms:W3CDTF">2020-12-04T03:12:19Z</dcterms:created>
  <dcterms:modified xsi:type="dcterms:W3CDTF">2021-01-22T02:42:54Z</dcterms:modified>
  <cp:category/>
</cp:coreProperties>
</file>