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m-430\Desktop\【経営比較分析表】2019_394246_47_1718\"/>
    </mc:Choice>
  </mc:AlternateContent>
  <workbookProtection workbookAlgorithmName="SHA-512" workbookHashValue="41w20uxunMQha4oHDriHHthiR1XRwIBZ6cnsO5MDGK51PLptKRGZ2Kqdg0Y/d2j+72pFyFnbnHplycvb6IbQLA==" workbookSaltValue="vhyWCqi6bggmiTasrvFUbg==" workbookSpinCount="100000" lockStructure="1"/>
  <bookViews>
    <workbookView xWindow="0" yWindow="0" windowWidth="15360" windowHeight="7635"/>
  </bookViews>
  <sheets>
    <sheet name="法非適用_下水道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<sst xmlns="http://schemas.openxmlformats.org/spreadsheetml/2006/main" count="236" uniqueCount="120">
  <si>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</si>
  <si>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</si>
  <si>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</si>
  <si>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</si>
  <si>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</si>
  <si>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</si>
  <si>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</si>
  <si>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</si>
  <si>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</si>
  <si>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</si>
  <si>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</si>
  <si>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</si>
  <si>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</si>
  <si>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</si>
  <si>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</si>
  <si>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</si>
  <si>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</si>
  <si>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</si>
  <si>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</si>
  <si>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</si>
  <si>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</si>
  <si>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</si>
  <si>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</si>
  <si>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</si>
  <si>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</si>
  <si>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</si>
  <si>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</si>
  <si>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</si>
  <si>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</si>
  <si>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</si>
  <si>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</si>
  <si>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</si>
  <si>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</si>
  <si>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</si>
  <si>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</si>
  <si>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</si>
  <si>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</si>
  <si>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</si>
  <si>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</si>
  <si>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</si>
  <si>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</si>
  <si>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</si>
  <si>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</si>
  <si>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</si>
  <si>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</si>
  <si>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</si>
  <si>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</si>
  <si>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</si>
  <si>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</si>
  <si>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</si>
  <si>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</si>
  <si>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</si>
  <si>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</si>
  <si>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</si>
  <si>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</si>
  <si>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</si>
  <si>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</si>
  <si>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</si>
  <si>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</si>
  <si>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</si>
  <si>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</si>
  <si>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</si>
  <si>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</si>
  <si>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</si>
  <si>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</si>
  <si>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</si>
  <si>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</si>
  <si>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</si>
  <si>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</si>
  <si>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</si>
  <si>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</si>
  <si>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</si>
  <si>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</si>
  <si>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</si>
  <si>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</si>
  <si>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</si>
  <si>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</si>
  <si>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</si>
  <si>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</si>
  <si>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</si>
  <si>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</si>
  <si>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</si>
  <si>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</si>
  <si>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</si>
  <si>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</si>
  <si>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</si>
  <si>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</si>
  <si>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</si>
  <si>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</si>
  <si>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</si>
  <si>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</si>
  <si>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</si>
  <si>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</si>
  <si>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</si>
  <si>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</si>
  <si>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</si>
  <si>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</si>
  <si>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</si>
  <si>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</si>
  <si>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大月町</t>
  </si>
  <si>
    <t>法非適用</t>
  </si>
  <si>
    <t>下水道事業</t>
  </si>
  <si>
    <t>漁業集落排水</t>
  </si>
  <si>
    <t>H1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</si>
  <si>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</si>
  <si>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</si>
  <si>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</si>
  <si>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</si>
  <si>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</si>
  <si>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</si>
  <si>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</si>
  <si>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</si>
  <si>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</si>
  <si>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</si>
  <si>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</si>
  <si>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</si>
  <si>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</si>
  <si>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①収益的収支比率は、人口減により、減少傾向にはあるものの、100%を上回る数値で推移している。　　　　④令和元年度に機能保全計画を策定し、令和２年度より、計画に基づく施設等の更新を計画しているので企業債残高対事業規模比率の増加が見込まれる。　　　　　　　　　　　　　　　　　　　　　　　⑤経費回収率は、人口減により、減少傾向にはあるものの、100%を上回る数値で推移している。　   　　　⑥汚水処理原価は、増加傾向にはあるが、類似団体と比べて低い数値で推移している。　　　　　　　　　⑦施設利用率は、平均値を下回っており、人口減により、減少傾向にあることから、令和２年度に施設のダウンサイジングの検討を実施する。　　　　　　　　　　　　　　　⑧水洗化率は、平均値を下回っており、ほぼ横ばいで推移している。水洗化率向上のための普及啓発活動の強化が必要である。　　　</t>
    <rPh sb="52" eb="54">
      <t>レイワ</t>
    </rPh>
    <rPh sb="54" eb="55">
      <t>ガン</t>
    </rPh>
    <rPh sb="55" eb="57">
      <t>ネンド</t>
    </rPh>
    <rPh sb="58" eb="60">
      <t>キノウ</t>
    </rPh>
    <rPh sb="60" eb="62">
      <t>ホゼン</t>
    </rPh>
    <rPh sb="62" eb="64">
      <t>ケイカク</t>
    </rPh>
    <rPh sb="65" eb="67">
      <t>サクテイ</t>
    </rPh>
    <rPh sb="69" eb="71">
      <t>レイワ</t>
    </rPh>
    <rPh sb="72" eb="74">
      <t>ネンド</t>
    </rPh>
    <rPh sb="77" eb="79">
      <t>ケイカク</t>
    </rPh>
    <rPh sb="80" eb="81">
      <t>モト</t>
    </rPh>
    <rPh sb="83" eb="85">
      <t>シセツ</t>
    </rPh>
    <rPh sb="85" eb="86">
      <t>トウ</t>
    </rPh>
    <rPh sb="87" eb="89">
      <t>コウシン</t>
    </rPh>
    <rPh sb="90" eb="92">
      <t>ケイカク</t>
    </rPh>
    <rPh sb="98" eb="100">
      <t>キギョウ</t>
    </rPh>
    <rPh sb="100" eb="101">
      <t>サイ</t>
    </rPh>
    <rPh sb="101" eb="103">
      <t>ザンダカ</t>
    </rPh>
    <rPh sb="103" eb="104">
      <t>タイ</t>
    </rPh>
    <rPh sb="104" eb="106">
      <t>ジギョウ</t>
    </rPh>
    <rPh sb="106" eb="108">
      <t>キボ</t>
    </rPh>
    <rPh sb="108" eb="110">
      <t>ヒリツ</t>
    </rPh>
    <rPh sb="111" eb="113">
      <t>ゾウカ</t>
    </rPh>
    <rPh sb="114" eb="116">
      <t>ミコ</t>
    </rPh>
    <rPh sb="281" eb="283">
      <t>レイワ</t>
    </rPh>
    <rPh sb="284" eb="286">
      <t>ネンド</t>
    </rPh>
    <rPh sb="287" eb="289">
      <t>シセツ</t>
    </rPh>
    <rPh sb="302" eb="304">
      <t>ジッシ</t>
    </rPh>
    <phoneticPr fontId="4"/>
  </si>
  <si>
    <t>漁業集落排水処理施設については、概ね7年～10年ごとに小規模な施設改修を行っているが、今後は、令和元年度に策定した機能保全計画に基づいた施設改修を実施する。管渠についても、機能保全計画に基づいた調査、更新を実施する。</t>
    <rPh sb="0" eb="2">
      <t>ギョギョウ</t>
    </rPh>
    <rPh sb="2" eb="4">
      <t>シュウラク</t>
    </rPh>
    <rPh sb="4" eb="6">
      <t>ハイスイ</t>
    </rPh>
    <rPh sb="6" eb="8">
      <t>ショリ</t>
    </rPh>
    <rPh sb="8" eb="10">
      <t>シセツ</t>
    </rPh>
    <rPh sb="16" eb="17">
      <t>オオム</t>
    </rPh>
    <rPh sb="19" eb="20">
      <t>ネン</t>
    </rPh>
    <rPh sb="23" eb="24">
      <t>ネン</t>
    </rPh>
    <rPh sb="27" eb="30">
      <t>ショウキボ</t>
    </rPh>
    <rPh sb="31" eb="33">
      <t>シセツ</t>
    </rPh>
    <rPh sb="33" eb="35">
      <t>カイシュウ</t>
    </rPh>
    <rPh sb="36" eb="37">
      <t>オコナ</t>
    </rPh>
    <rPh sb="43" eb="45">
      <t>コンゴ</t>
    </rPh>
    <rPh sb="47" eb="49">
      <t>レイワ</t>
    </rPh>
    <rPh sb="49" eb="50">
      <t>ガン</t>
    </rPh>
    <rPh sb="50" eb="52">
      <t>ネンド</t>
    </rPh>
    <rPh sb="53" eb="55">
      <t>サクテイ</t>
    </rPh>
    <rPh sb="57" eb="59">
      <t>キノウ</t>
    </rPh>
    <rPh sb="59" eb="61">
      <t>ホゼン</t>
    </rPh>
    <rPh sb="61" eb="63">
      <t>ケイカク</t>
    </rPh>
    <rPh sb="64" eb="65">
      <t>モト</t>
    </rPh>
    <rPh sb="68" eb="70">
      <t>シセツ</t>
    </rPh>
    <rPh sb="70" eb="72">
      <t>カイシュウ</t>
    </rPh>
    <rPh sb="73" eb="75">
      <t>ジッシ</t>
    </rPh>
    <rPh sb="78" eb="80">
      <t>カンキョ</t>
    </rPh>
    <rPh sb="86" eb="88">
      <t>キノウ</t>
    </rPh>
    <rPh sb="88" eb="90">
      <t>ホゼン</t>
    </rPh>
    <rPh sb="90" eb="92">
      <t>ケイカク</t>
    </rPh>
    <rPh sb="93" eb="94">
      <t>モト</t>
    </rPh>
    <rPh sb="97" eb="99">
      <t>チョウサ</t>
    </rPh>
    <rPh sb="100" eb="102">
      <t>コウシン</t>
    </rPh>
    <rPh sb="103" eb="105">
      <t>ジッシ</t>
    </rPh>
    <phoneticPr fontId="4"/>
  </si>
  <si>
    <t>他会計からの繰り入れを行っておらず、料金収入等で経営できていることから、令和元年度までは類似団体と比較して、概ね健全で効率の良い経営ができているといえる。しかし今後は、人口減により、料金収入や、施設利用率の減少が見込まれるため、施設のダウンサイジングを検討する。また、機能保全計画に基づいた、調査、更新を実施し、更新費用の平準化と施設の長寿命化を図る。</t>
    <rPh sb="0" eb="1">
      <t>タ</t>
    </rPh>
    <rPh sb="1" eb="3">
      <t>カイケイ</t>
    </rPh>
    <rPh sb="6" eb="7">
      <t>ク</t>
    </rPh>
    <rPh sb="8" eb="9">
      <t>イ</t>
    </rPh>
    <rPh sb="11" eb="12">
      <t>オコナ</t>
    </rPh>
    <rPh sb="18" eb="20">
      <t>リョウキン</t>
    </rPh>
    <rPh sb="20" eb="22">
      <t>シュウニュウ</t>
    </rPh>
    <rPh sb="22" eb="23">
      <t>トウ</t>
    </rPh>
    <rPh sb="24" eb="26">
      <t>ケイエイ</t>
    </rPh>
    <rPh sb="36" eb="38">
      <t>レイワ</t>
    </rPh>
    <rPh sb="38" eb="39">
      <t>ガン</t>
    </rPh>
    <rPh sb="80" eb="82">
      <t>コンゴ</t>
    </rPh>
    <rPh sb="84" eb="86">
      <t>ジンコウ</t>
    </rPh>
    <rPh sb="91" eb="93">
      <t>リョウキン</t>
    </rPh>
    <rPh sb="93" eb="95">
      <t>シュウニュウ</t>
    </rPh>
    <rPh sb="97" eb="99">
      <t>シセツ</t>
    </rPh>
    <rPh sb="99" eb="102">
      <t>リヨウリツ</t>
    </rPh>
    <rPh sb="103" eb="105">
      <t>ゲンショウ</t>
    </rPh>
    <rPh sb="106" eb="108">
      <t>ミコ</t>
    </rPh>
    <rPh sb="114" eb="116">
      <t>シセツ</t>
    </rPh>
    <rPh sb="126" eb="128">
      <t>ケントウ</t>
    </rPh>
    <rPh sb="134" eb="136">
      <t>キノウ</t>
    </rPh>
    <rPh sb="136" eb="138">
      <t>ホゼン</t>
    </rPh>
    <rPh sb="138" eb="140">
      <t>ケイカク</t>
    </rPh>
    <rPh sb="141" eb="142">
      <t>モト</t>
    </rPh>
    <rPh sb="146" eb="148">
      <t>チョウサ</t>
    </rPh>
    <rPh sb="149" eb="151">
      <t>コウシン</t>
    </rPh>
    <rPh sb="152" eb="154">
      <t>ジッシ</t>
    </rPh>
    <rPh sb="156" eb="158">
      <t>コウシン</t>
    </rPh>
    <rPh sb="158" eb="160">
      <t>ヒヨウ</t>
    </rPh>
    <rPh sb="161" eb="164">
      <t>ヘイジュンカ</t>
    </rPh>
    <rPh sb="165" eb="167">
      <t>シセツ</t>
    </rPh>
    <rPh sb="168" eb="172">
      <t>チョウジュミョウカ</t>
    </rPh>
    <rPh sb="173" eb="174">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</si>
</sst>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36-4714-9A53-91705A8EA64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0.01</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5136-4714-9A53-91705A8EA64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30.04</c:v>
                </c:pt>
                <c:pt idx="1">
                  <c:v>29.63</c:v>
                </c:pt>
                <c:pt idx="2">
                  <c:v>29.63</c:v>
                </c:pt>
                <c:pt idx="3">
                  <c:v>28.4</c:v>
                </c:pt>
                <c:pt idx="4">
                  <c:v>29.22</c:v>
                </c:pt>
              </c:numCache>
            </c:numRef>
          </c:val>
          <c:extLst>
            <c:ext xmlns:c16="http://schemas.microsoft.com/office/drawing/2014/chart" uri="{C3380CC4-5D6E-409C-BE32-E72D297353CC}">
              <c16:uniqueId val="{00000000-A933-412C-925F-DA963CB406C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35.64</c:v>
                </c:pt>
                <c:pt idx="1">
                  <c:v>33.729999999999997</c:v>
                </c:pt>
                <c:pt idx="2">
                  <c:v>39.799999999999997</c:v>
                </c:pt>
                <c:pt idx="3">
                  <c:v>40.83</c:v>
                </c:pt>
                <c:pt idx="4">
                  <c:v>39.130000000000003</c:v>
                </c:pt>
              </c:numCache>
            </c:numRef>
          </c:val>
          <c:smooth val="0"/>
          <c:extLst>
            <c:ext xmlns:c16="http://schemas.microsoft.com/office/drawing/2014/chart" uri="{C3380CC4-5D6E-409C-BE32-E72D297353CC}">
              <c16:uniqueId val="{00000001-A933-412C-925F-DA963CB406C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72.52</c:v>
                </c:pt>
                <c:pt idx="1">
                  <c:v>73.67</c:v>
                </c:pt>
                <c:pt idx="2">
                  <c:v>73.67</c:v>
                </c:pt>
                <c:pt idx="3">
                  <c:v>73.8</c:v>
                </c:pt>
                <c:pt idx="4">
                  <c:v>72.31</c:v>
                </c:pt>
              </c:numCache>
            </c:numRef>
          </c:val>
          <c:extLst>
            <c:ext xmlns:c16="http://schemas.microsoft.com/office/drawing/2014/chart" uri="{C3380CC4-5D6E-409C-BE32-E72D297353CC}">
              <c16:uniqueId val="{00000000-AA44-42A3-A229-530A06D7E0E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82.92</c:v>
                </c:pt>
                <c:pt idx="1">
                  <c:v>79.989999999999995</c:v>
                </c:pt>
                <c:pt idx="2">
                  <c:v>85.32</c:v>
                </c:pt>
                <c:pt idx="3">
                  <c:v>86</c:v>
                </c:pt>
                <c:pt idx="4">
                  <c:v>86.33</c:v>
                </c:pt>
              </c:numCache>
            </c:numRef>
          </c:val>
          <c:smooth val="0"/>
          <c:extLst>
            <c:ext xmlns:c16="http://schemas.microsoft.com/office/drawing/2014/chart" uri="{C3380CC4-5D6E-409C-BE32-E72D297353CC}">
              <c16:uniqueId val="{00000001-AA44-42A3-A229-530A06D7E0E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110.02</c:v>
                </c:pt>
                <c:pt idx="1">
                  <c:v>107.1</c:v>
                </c:pt>
                <c:pt idx="2">
                  <c:v>107.1</c:v>
                </c:pt>
                <c:pt idx="3">
                  <c:v>115.72</c:v>
                </c:pt>
                <c:pt idx="4">
                  <c:v>102.78</c:v>
                </c:pt>
              </c:numCache>
            </c:numRef>
          </c:val>
          <c:extLst>
            <c:ext xmlns:c16="http://schemas.microsoft.com/office/drawing/2014/chart" uri="{C3380CC4-5D6E-409C-BE32-E72D297353CC}">
              <c16:uniqueId val="{00000000-90B2-4A9C-AA3B-829E4518C31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B2-4A9C-AA3B-829E4518C31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67C-44BF-B785-FA52E30D333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7C-44BF-B785-FA52E30D333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1C-4EE7-94FC-316546D0BFF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1C-4EE7-94FC-316546D0BFF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C5-45D3-9B3A-5094F260808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C5-45D3-9B3A-5094F260808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5B-4551-9EA2-F8524CF1AD3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5B-4551-9EA2-F8524CF1AD3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formatCode="#,##0.00;&quot;△&quot;#,##0.00;&quot;-&quot;">
                  <c:v>86.96</c:v>
                </c:pt>
              </c:numCache>
            </c:numRef>
          </c:val>
          <c:extLst>
            <c:ext xmlns:c16="http://schemas.microsoft.com/office/drawing/2014/chart" uri="{C3380CC4-5D6E-409C-BE32-E72D297353CC}">
              <c16:uniqueId val="{00000000-A203-46D2-A16B-36F2A177523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1029.24</c:v>
                </c:pt>
                <c:pt idx="1">
                  <c:v>1063.93</c:v>
                </c:pt>
                <c:pt idx="2">
                  <c:v>169.47</c:v>
                </c:pt>
                <c:pt idx="3">
                  <c:v>512.88</c:v>
                </c:pt>
                <c:pt idx="4">
                  <c:v>641.42999999999995</c:v>
                </c:pt>
              </c:numCache>
            </c:numRef>
          </c:val>
          <c:smooth val="0"/>
          <c:extLst>
            <c:ext xmlns:c16="http://schemas.microsoft.com/office/drawing/2014/chart" uri="{C3380CC4-5D6E-409C-BE32-E72D297353CC}">
              <c16:uniqueId val="{00000001-A203-46D2-A16B-36F2A177523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109.7</c:v>
                </c:pt>
                <c:pt idx="1">
                  <c:v>106.98</c:v>
                </c:pt>
                <c:pt idx="2">
                  <c:v>106.98</c:v>
                </c:pt>
                <c:pt idx="3">
                  <c:v>115.64</c:v>
                </c:pt>
                <c:pt idx="4">
                  <c:v>102.78</c:v>
                </c:pt>
              </c:numCache>
            </c:numRef>
          </c:val>
          <c:extLst>
            <c:ext xmlns:c16="http://schemas.microsoft.com/office/drawing/2014/chart" uri="{C3380CC4-5D6E-409C-BE32-E72D297353CC}">
              <c16:uniqueId val="{00000000-4F01-473E-8F81-C8DA560DA2D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43.13</c:v>
                </c:pt>
                <c:pt idx="1">
                  <c:v>46.26</c:v>
                </c:pt>
                <c:pt idx="2">
                  <c:v>53.03</c:v>
                </c:pt>
                <c:pt idx="3">
                  <c:v>51.07</c:v>
                </c:pt>
                <c:pt idx="4">
                  <c:v>56.93</c:v>
                </c:pt>
              </c:numCache>
            </c:numRef>
          </c:val>
          <c:smooth val="0"/>
          <c:extLst>
            <c:ext xmlns:c16="http://schemas.microsoft.com/office/drawing/2014/chart" uri="{C3380CC4-5D6E-409C-BE32-E72D297353CC}">
              <c16:uniqueId val="{00000001-4F01-473E-8F81-C8DA560DA2D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151.41999999999999</c:v>
                </c:pt>
                <c:pt idx="1">
                  <c:v>155.62</c:v>
                </c:pt>
                <c:pt idx="2">
                  <c:v>155.62</c:v>
                </c:pt>
                <c:pt idx="3">
                  <c:v>149.77000000000001</c:v>
                </c:pt>
                <c:pt idx="4">
                  <c:v>164.63</c:v>
                </c:pt>
              </c:numCache>
            </c:numRef>
          </c:val>
          <c:extLst>
            <c:ext xmlns:c16="http://schemas.microsoft.com/office/drawing/2014/chart" uri="{C3380CC4-5D6E-409C-BE32-E72D297353CC}">
              <c16:uniqueId val="{00000000-F300-4FB8-B79E-C8CDA97B254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392.03</c:v>
                </c:pt>
                <c:pt idx="1">
                  <c:v>376.4</c:v>
                </c:pt>
                <c:pt idx="2">
                  <c:v>301.77</c:v>
                </c:pt>
                <c:pt idx="3">
                  <c:v>314.68</c:v>
                </c:pt>
                <c:pt idx="4">
                  <c:v>300.17</c:v>
                </c:pt>
              </c:numCache>
            </c:numRef>
          </c:val>
          <c:smooth val="0"/>
          <c:extLst>
            <c:ext xmlns:c16="http://schemas.microsoft.com/office/drawing/2014/chart" uri="{C3380CC4-5D6E-409C-BE32-E72D297353CC}">
              <c16:uniqueId val="{00000001-F300-4FB8-B79E-C8CDA97B254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【379.91】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1" zoomScaleNormal="100" workbookViewId="0">
      <selection activeCell="CC67" sqref="CC6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大月町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H1</v>
      </c>
      <c r="X8" s="49"/>
      <c r="Y8" s="49"/>
      <c r="Z8" s="49"/>
      <c r="AA8" s="49"/>
      <c r="AB8" s="49"/>
      <c r="AC8" s="49"/>
      <c r="AD8" s="50" t="str">
        <f>データ!$M$6</f>
        <v>非設置</v>
      </c>
      <c r="AE8" s="50"/>
      <c r="AF8" s="50"/>
      <c r="AG8" s="50"/>
      <c r="AH8" s="50"/>
      <c r="AI8" s="50"/>
      <c r="AJ8" s="50"/>
      <c r="AK8" s="3"/>
      <c r="AL8" s="51">
        <f>データ!S6</f>
        <v>4939</v>
      </c>
      <c r="AM8" s="51"/>
      <c r="AN8" s="51"/>
      <c r="AO8" s="51"/>
      <c r="AP8" s="51"/>
      <c r="AQ8" s="51"/>
      <c r="AR8" s="51"/>
      <c r="AS8" s="51"/>
      <c r="AT8" s="46">
        <f>データ!T6</f>
        <v>102.94</v>
      </c>
      <c r="AU8" s="46"/>
      <c r="AV8" s="46"/>
      <c r="AW8" s="46"/>
      <c r="AX8" s="46"/>
      <c r="AY8" s="46"/>
      <c r="AZ8" s="46"/>
      <c r="BA8" s="46"/>
      <c r="BB8" s="46">
        <f>データ!U6</f>
        <v>47.98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5.33</v>
      </c>
      <c r="Q10" s="46"/>
      <c r="R10" s="46"/>
      <c r="S10" s="46"/>
      <c r="T10" s="46"/>
      <c r="U10" s="46"/>
      <c r="V10" s="46"/>
      <c r="W10" s="46">
        <f>データ!Q6</f>
        <v>100</v>
      </c>
      <c r="X10" s="46"/>
      <c r="Y10" s="46"/>
      <c r="Z10" s="46"/>
      <c r="AA10" s="46"/>
      <c r="AB10" s="46"/>
      <c r="AC10" s="46"/>
      <c r="AD10" s="51">
        <f>データ!R6</f>
        <v>2950</v>
      </c>
      <c r="AE10" s="51"/>
      <c r="AF10" s="51"/>
      <c r="AG10" s="51"/>
      <c r="AH10" s="51"/>
      <c r="AI10" s="51"/>
      <c r="AJ10" s="51"/>
      <c r="AK10" s="2"/>
      <c r="AL10" s="51">
        <f>データ!V6</f>
        <v>260</v>
      </c>
      <c r="AM10" s="51"/>
      <c r="AN10" s="51"/>
      <c r="AO10" s="51"/>
      <c r="AP10" s="51"/>
      <c r="AQ10" s="51"/>
      <c r="AR10" s="51"/>
      <c r="AS10" s="51"/>
      <c r="AT10" s="46">
        <f>データ!W6</f>
        <v>0.54</v>
      </c>
      <c r="AU10" s="46"/>
      <c r="AV10" s="46"/>
      <c r="AW10" s="46"/>
      <c r="AX10" s="46"/>
      <c r="AY10" s="46"/>
      <c r="AZ10" s="46"/>
      <c r="BA10" s="46"/>
      <c r="BB10" s="46">
        <f>データ!X6</f>
        <v>481.48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【953.26】</v>
      </c>
      <c r="I86" s="26" t="str">
        <f>データ!CA6</f>
        <v>【45.31】</v>
      </c>
      <c r="J86" s="26" t="str">
        <f>データ!CL6</f>
        <v>【379.91】</v>
      </c>
      <c r="K86" s="26" t="str">
        <f>データ!CW6</f>
        <v>【33.67】</v>
      </c>
      <c r="L86" s="26" t="str">
        <f>データ!DH6</f>
        <v>【79.94】</v>
      </c>
      <c r="M86" s="26" t="s">
        <v>44</v>
      </c>
      <c r="N86" s="26" t="s">
        <v>45</v>
      </c>
      <c r="O86" s="26" t="str">
        <f>データ!EO6</f>
        <v>【0.01】</v>
      </c>
    </row>
  </sheetData>
  <sheetProtection algorithmName="SHA-512" hashValue="NkbX2+kACZJawuVg9/6rDqqyv+kb+3n9Q1SKHjc+DNPP7Fs7kUHu556Op76VnnAStOnm7kHNB3ZPQexLwNryUQ==" saltValue="BRo7l0QvsjqrcCG7U8llY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394246</v>
      </c>
      <c r="D6" s="33">
        <f t="shared" si="3"/>
        <v>47</v>
      </c>
      <c r="E6" s="33">
        <f t="shared" si="3"/>
        <v>17</v>
      </c>
      <c r="F6" s="33">
        <f t="shared" si="3"/>
        <v>6</v>
      </c>
      <c r="G6" s="33">
        <f t="shared" si="3"/>
        <v>0</v>
      </c>
      <c r="H6" s="33" t="str">
        <f t="shared" si="3"/>
        <v>高知県　大月町</v>
      </c>
      <c r="I6" s="33" t="str">
        <f t="shared" si="3"/>
        <v>法非適用</v>
      </c>
      <c r="J6" s="33" t="str">
        <f t="shared" si="3"/>
        <v>下水道事業</v>
      </c>
      <c r="K6" s="33" t="str">
        <f t="shared" si="3"/>
        <v>漁業集落排水</v>
      </c>
      <c r="L6" s="33" t="str">
        <f t="shared" si="3"/>
        <v>H1</v>
      </c>
      <c r="M6" s="33" t="str">
        <f t="shared" si="3"/>
        <v>非設置</v>
      </c>
      <c r="N6" s="34" t="str">
        <f t="shared" si="3"/>
        <v>-</v>
      </c>
      <c r="O6" s="34" t="str">
        <f t="shared" si="3"/>
        <v>該当数値なし</v>
      </c>
      <c r="P6" s="34">
        <f t="shared" si="3"/>
        <v>5.33</v>
      </c>
      <c r="Q6" s="34">
        <f t="shared" si="3"/>
        <v>100</v>
      </c>
      <c r="R6" s="34">
        <f t="shared" si="3"/>
        <v>2950</v>
      </c>
      <c r="S6" s="34">
        <f t="shared" si="3"/>
        <v>4939</v>
      </c>
      <c r="T6" s="34">
        <f t="shared" si="3"/>
        <v>102.94</v>
      </c>
      <c r="U6" s="34">
        <f t="shared" si="3"/>
        <v>47.98</v>
      </c>
      <c r="V6" s="34">
        <f t="shared" si="3"/>
        <v>260</v>
      </c>
      <c r="W6" s="34">
        <f t="shared" si="3"/>
        <v>0.54</v>
      </c>
      <c r="X6" s="34">
        <f t="shared" si="3"/>
        <v>481.48</v>
      </c>
      <c r="Y6" s="35">
        <f>IF(Y7="",NA(),Y7)</f>
        <v>110.02</v>
      </c>
      <c r="Z6" s="35">
        <f t="shared" ref="Z6:AH6" si="4">IF(Z7="",NA(),Z7)</f>
        <v>107.1</v>
      </c>
      <c r="AA6" s="35">
        <f t="shared" si="4"/>
        <v>107.1</v>
      </c>
      <c r="AB6" s="35">
        <f t="shared" si="4"/>
        <v>115.72</v>
      </c>
      <c r="AC6" s="35">
        <f t="shared" si="4"/>
        <v>102.78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5">
        <f t="shared" si="7"/>
        <v>86.96</v>
      </c>
      <c r="BK6" s="35">
        <f t="shared" si="7"/>
        <v>1029.24</v>
      </c>
      <c r="BL6" s="35">
        <f t="shared" si="7"/>
        <v>1063.93</v>
      </c>
      <c r="BM6" s="35">
        <f t="shared" si="7"/>
        <v>169.47</v>
      </c>
      <c r="BN6" s="35">
        <f t="shared" si="7"/>
        <v>512.88</v>
      </c>
      <c r="BO6" s="35">
        <f t="shared" si="7"/>
        <v>641.42999999999995</v>
      </c>
      <c r="BP6" s="34" t="str">
        <f>IF(BP7="","",IF(BP7="-","【-】","【"&amp;SUBSTITUTE(TEXT(BP7,"#,##0.00"),"-","△")&amp;"】"))</f>
        <v>【953.26】</v>
      </c>
      <c r="BQ6" s="35">
        <f>IF(BQ7="",NA(),BQ7)</f>
        <v>109.7</v>
      </c>
      <c r="BR6" s="35">
        <f t="shared" ref="BR6:BZ6" si="8">IF(BR7="",NA(),BR7)</f>
        <v>106.98</v>
      </c>
      <c r="BS6" s="35">
        <f t="shared" si="8"/>
        <v>106.98</v>
      </c>
      <c r="BT6" s="35">
        <f t="shared" si="8"/>
        <v>115.64</v>
      </c>
      <c r="BU6" s="35">
        <f t="shared" si="8"/>
        <v>102.78</v>
      </c>
      <c r="BV6" s="35">
        <f t="shared" si="8"/>
        <v>43.13</v>
      </c>
      <c r="BW6" s="35">
        <f t="shared" si="8"/>
        <v>46.26</v>
      </c>
      <c r="BX6" s="35">
        <f t="shared" si="8"/>
        <v>53.03</v>
      </c>
      <c r="BY6" s="35">
        <f t="shared" si="8"/>
        <v>51.07</v>
      </c>
      <c r="BZ6" s="35">
        <f t="shared" si="8"/>
        <v>56.93</v>
      </c>
      <c r="CA6" s="34" t="str">
        <f>IF(CA7="","",IF(CA7="-","【-】","【"&amp;SUBSTITUTE(TEXT(CA7,"#,##0.00"),"-","△")&amp;"】"))</f>
        <v>【45.31】</v>
      </c>
      <c r="CB6" s="35">
        <f>IF(CB7="",NA(),CB7)</f>
        <v>151.41999999999999</v>
      </c>
      <c r="CC6" s="35">
        <f t="shared" ref="CC6:CK6" si="9">IF(CC7="",NA(),CC7)</f>
        <v>155.62</v>
      </c>
      <c r="CD6" s="35">
        <f t="shared" si="9"/>
        <v>155.62</v>
      </c>
      <c r="CE6" s="35">
        <f t="shared" si="9"/>
        <v>149.77000000000001</v>
      </c>
      <c r="CF6" s="35">
        <f t="shared" si="9"/>
        <v>164.63</v>
      </c>
      <c r="CG6" s="35">
        <f t="shared" si="9"/>
        <v>392.03</v>
      </c>
      <c r="CH6" s="35">
        <f t="shared" si="9"/>
        <v>376.4</v>
      </c>
      <c r="CI6" s="35">
        <f t="shared" si="9"/>
        <v>301.77</v>
      </c>
      <c r="CJ6" s="35">
        <f t="shared" si="9"/>
        <v>314.68</v>
      </c>
      <c r="CK6" s="35">
        <f t="shared" si="9"/>
        <v>300.17</v>
      </c>
      <c r="CL6" s="34" t="str">
        <f>IF(CL7="","",IF(CL7="-","【-】","【"&amp;SUBSTITUTE(TEXT(CL7,"#,##0.00"),"-","△")&amp;"】"))</f>
        <v>【379.91】</v>
      </c>
      <c r="CM6" s="35">
        <f>IF(CM7="",NA(),CM7)</f>
        <v>30.04</v>
      </c>
      <c r="CN6" s="35">
        <f t="shared" ref="CN6:CV6" si="10">IF(CN7="",NA(),CN7)</f>
        <v>29.63</v>
      </c>
      <c r="CO6" s="35">
        <f t="shared" si="10"/>
        <v>29.63</v>
      </c>
      <c r="CP6" s="35">
        <f t="shared" si="10"/>
        <v>28.4</v>
      </c>
      <c r="CQ6" s="35">
        <f t="shared" si="10"/>
        <v>29.22</v>
      </c>
      <c r="CR6" s="35">
        <f t="shared" si="10"/>
        <v>35.64</v>
      </c>
      <c r="CS6" s="35">
        <f t="shared" si="10"/>
        <v>33.729999999999997</v>
      </c>
      <c r="CT6" s="35">
        <f t="shared" si="10"/>
        <v>39.799999999999997</v>
      </c>
      <c r="CU6" s="35">
        <f t="shared" si="10"/>
        <v>40.83</v>
      </c>
      <c r="CV6" s="35">
        <f t="shared" si="10"/>
        <v>39.130000000000003</v>
      </c>
      <c r="CW6" s="34" t="str">
        <f>IF(CW7="","",IF(CW7="-","【-】","【"&amp;SUBSTITUTE(TEXT(CW7,"#,##0.00"),"-","△")&amp;"】"))</f>
        <v>【33.67】</v>
      </c>
      <c r="CX6" s="35">
        <f>IF(CX7="",NA(),CX7)</f>
        <v>72.52</v>
      </c>
      <c r="CY6" s="35">
        <f t="shared" ref="CY6:DG6" si="11">IF(CY7="",NA(),CY7)</f>
        <v>73.67</v>
      </c>
      <c r="CZ6" s="35">
        <f t="shared" si="11"/>
        <v>73.67</v>
      </c>
      <c r="DA6" s="35">
        <f t="shared" si="11"/>
        <v>73.8</v>
      </c>
      <c r="DB6" s="35">
        <f t="shared" si="11"/>
        <v>72.31</v>
      </c>
      <c r="DC6" s="35">
        <f t="shared" si="11"/>
        <v>82.92</v>
      </c>
      <c r="DD6" s="35">
        <f t="shared" si="11"/>
        <v>79.989999999999995</v>
      </c>
      <c r="DE6" s="35">
        <f t="shared" si="11"/>
        <v>85.32</v>
      </c>
      <c r="DF6" s="35">
        <f t="shared" si="11"/>
        <v>86</v>
      </c>
      <c r="DG6" s="35">
        <f t="shared" si="11"/>
        <v>86.33</v>
      </c>
      <c r="DH6" s="34" t="str">
        <f>IF(DH7="","",IF(DH7="-","【-】","【"&amp;SUBSTITUTE(TEXT(DH7,"#,##0.00"),"-","△")&amp;"】"))</f>
        <v>【79.94】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0.01</v>
      </c>
      <c r="EL6" s="34">
        <f t="shared" si="14"/>
        <v>0</v>
      </c>
      <c r="EM6" s="34">
        <f t="shared" si="14"/>
        <v>0</v>
      </c>
      <c r="EN6" s="34">
        <f t="shared" si="14"/>
        <v>0</v>
      </c>
      <c r="EO6" s="34" t="str">
        <f>IF(EO7="","",IF(EO7="-","【-】","【"&amp;SUBSTITUTE(TEXT(EO7,"#,##0.00"),"-","△")&amp;"】"))</f>
        <v>【0.01】</v>
      </c>
    </row>
    <row r="7" spans="1:145" s="36" customFormat="1" x14ac:dyDescent="0.15">
      <c r="A7" s="28"/>
      <c r="B7" s="37">
        <v>2019</v>
      </c>
      <c r="C7" s="37">
        <v>394246</v>
      </c>
      <c r="D7" s="37">
        <v>47</v>
      </c>
      <c r="E7" s="37">
        <v>17</v>
      </c>
      <c r="F7" s="37">
        <v>6</v>
      </c>
      <c r="G7" s="37">
        <v>0</v>
      </c>
      <c r="H7" s="37" t="s">
        <v>99</v>
      </c>
      <c r="I7" s="37" t="s">
        <v>100</v>
      </c>
      <c r="J7" s="37" t="s">
        <v>101</v>
      </c>
      <c r="K7" s="37" t="s">
        <v>102</v>
      </c>
      <c r="L7" s="37" t="s">
        <v>103</v>
      </c>
      <c r="M7" s="37" t="s">
        <v>104</v>
      </c>
      <c r="N7" s="38" t="s">
        <v>105</v>
      </c>
      <c r="O7" s="38" t="s">
        <v>106</v>
      </c>
      <c r="P7" s="38">
        <v>5.33</v>
      </c>
      <c r="Q7" s="38">
        <v>100</v>
      </c>
      <c r="R7" s="38">
        <v>2950</v>
      </c>
      <c r="S7" s="38">
        <v>4939</v>
      </c>
      <c r="T7" s="38">
        <v>102.94</v>
      </c>
      <c r="U7" s="38">
        <v>47.98</v>
      </c>
      <c r="V7" s="38">
        <v>260</v>
      </c>
      <c r="W7" s="38">
        <v>0.54</v>
      </c>
      <c r="X7" s="38">
        <v>481.48</v>
      </c>
      <c r="Y7" s="38">
        <v>110.02</v>
      </c>
      <c r="Z7" s="38">
        <v>107.1</v>
      </c>
      <c r="AA7" s="38">
        <v>107.1</v>
      </c>
      <c r="AB7" s="38">
        <v>115.72</v>
      </c>
      <c r="AC7" s="38">
        <v>102.78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86.96</v>
      </c>
      <c r="BK7" s="38">
        <v>1029.24</v>
      </c>
      <c r="BL7" s="38">
        <v>1063.93</v>
      </c>
      <c r="BM7" s="38">
        <v>169.47</v>
      </c>
      <c r="BN7" s="38">
        <v>512.88</v>
      </c>
      <c r="BO7" s="38">
        <v>641.42999999999995</v>
      </c>
      <c r="BP7" s="38">
        <v>953.26</v>
      </c>
      <c r="BQ7" s="38">
        <v>109.7</v>
      </c>
      <c r="BR7" s="38">
        <v>106.98</v>
      </c>
      <c r="BS7" s="38">
        <v>106.98</v>
      </c>
      <c r="BT7" s="38">
        <v>115.64</v>
      </c>
      <c r="BU7" s="38">
        <v>102.78</v>
      </c>
      <c r="BV7" s="38">
        <v>43.13</v>
      </c>
      <c r="BW7" s="38">
        <v>46.26</v>
      </c>
      <c r="BX7" s="38">
        <v>53.03</v>
      </c>
      <c r="BY7" s="38">
        <v>51.07</v>
      </c>
      <c r="BZ7" s="38">
        <v>56.93</v>
      </c>
      <c r="CA7" s="38">
        <v>45.31</v>
      </c>
      <c r="CB7" s="38">
        <v>151.41999999999999</v>
      </c>
      <c r="CC7" s="38">
        <v>155.62</v>
      </c>
      <c r="CD7" s="38">
        <v>155.62</v>
      </c>
      <c r="CE7" s="38">
        <v>149.77000000000001</v>
      </c>
      <c r="CF7" s="38">
        <v>164.63</v>
      </c>
      <c r="CG7" s="38">
        <v>392.03</v>
      </c>
      <c r="CH7" s="38">
        <v>376.4</v>
      </c>
      <c r="CI7" s="38">
        <v>301.77</v>
      </c>
      <c r="CJ7" s="38">
        <v>314.68</v>
      </c>
      <c r="CK7" s="38">
        <v>300.17</v>
      </c>
      <c r="CL7" s="38">
        <v>379.91</v>
      </c>
      <c r="CM7" s="38">
        <v>30.04</v>
      </c>
      <c r="CN7" s="38">
        <v>29.63</v>
      </c>
      <c r="CO7" s="38">
        <v>29.63</v>
      </c>
      <c r="CP7" s="38">
        <v>28.4</v>
      </c>
      <c r="CQ7" s="38">
        <v>29.22</v>
      </c>
      <c r="CR7" s="38">
        <v>35.64</v>
      </c>
      <c r="CS7" s="38">
        <v>33.729999999999997</v>
      </c>
      <c r="CT7" s="38">
        <v>39.799999999999997</v>
      </c>
      <c r="CU7" s="38">
        <v>40.83</v>
      </c>
      <c r="CV7" s="38">
        <v>39.130000000000003</v>
      </c>
      <c r="CW7" s="38">
        <v>33.67</v>
      </c>
      <c r="CX7" s="38">
        <v>72.52</v>
      </c>
      <c r="CY7" s="38">
        <v>73.67</v>
      </c>
      <c r="CZ7" s="38">
        <v>73.67</v>
      </c>
      <c r="DA7" s="38">
        <v>73.8</v>
      </c>
      <c r="DB7" s="38">
        <v>72.31</v>
      </c>
      <c r="DC7" s="38">
        <v>82.92</v>
      </c>
      <c r="DD7" s="38">
        <v>79.989999999999995</v>
      </c>
      <c r="DE7" s="38">
        <v>85.32</v>
      </c>
      <c r="DF7" s="38">
        <v>86</v>
      </c>
      <c r="DG7" s="38">
        <v>86.33</v>
      </c>
      <c r="DH7" s="38">
        <v>79.94</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0.01</v>
      </c>
      <c r="EL7" s="38">
        <v>0</v>
      </c>
      <c r="EM7" s="38">
        <v>0</v>
      </c>
      <c r="EN7" s="38">
        <v>0</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松田　耕一</cp:lastModifiedBy>
  <cp:lastPrinted>2021-01-20T23:55:43Z</cp:lastPrinted>
  <dcterms:created xsi:type="dcterms:W3CDTF">2020-12-04T03:12:22Z</dcterms:created>
  <dcterms:modified xsi:type="dcterms:W3CDTF">2021-01-20T23:56:09Z</dcterms:modified>
  <cp:category/>
</cp:coreProperties>
</file>