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nahari26.NAHARI\Desktop\★簡水フォルダ★\☆調査関係\R02\公営企業に係る「経営比較分析表」の分析等について\"/>
    </mc:Choice>
  </mc:AlternateContent>
  <xr:revisionPtr revIDLastSave="0" documentId="13_ncr:1_{6AD70912-F834-49F9-98D7-44E8E88FCD3B}" xr6:coauthVersionLast="45" xr6:coauthVersionMax="45" xr10:uidLastSave="{00000000-0000-0000-0000-000000000000}"/>
  <workbookProtection workbookAlgorithmName="SHA-512" workbookHashValue="0KIHqvJm9NCk3Hl0jgoycoQ3X3XL9nRxPDayAzw4gw/A0hM0gwSZnSiPLOOyurzRiWxesEjoAa3Nxo8wNPcpGA==" workbookSaltValue="PKtBJtdA6JanNiTd37Kgk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Q6" i="5"/>
  <c r="P6" i="5"/>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P10" i="4"/>
  <c r="B10" i="4"/>
  <c r="BB8" i="4"/>
  <c r="AT8" i="4"/>
  <c r="W8" i="4"/>
  <c r="I8" i="4"/>
  <c r="B6"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<sst xmlns="http://schemas.openxmlformats.org/spreadsheetml/2006/main" count="236" uniqueCount="120">
  <si>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</si>
  <si>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</si>
  <si>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</si>
  <si>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</si>
  <si>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</si>
  <si>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</si>
  <si>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</si>
  <si>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</si>
  <si>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</si>
  <si>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</si>
  <si>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</si>
  <si>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</si>
  <si>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</si>
  <si>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</si>
  <si>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</si>
  <si>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</si>
  <si>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</si>
  <si>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</si>
  <si>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</si>
  <si>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</si>
  <si>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</si>
  <si>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</si>
  <si>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</si>
  <si>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</si>
  <si>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</si>
  <si>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</si>
  <si>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</si>
  <si>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</si>
  <si>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</si>
  <si>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</si>
  <si>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</si>
  <si>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</si>
  <si>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</si>
  <si>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</si>
  <si>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</si>
  <si>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</si>
  <si>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</si>
  <si>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</si>
  <si>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</si>
  <si>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</si>
  <si>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</si>
  <si>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</si>
  <si>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</si>
  <si>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</si>
  <si>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</si>
  <si>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</si>
  <si>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</si>
  <si>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</si>
  <si>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</si>
  <si>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</si>
  <si>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</si>
  <si>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</si>
  <si>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</si>
  <si>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</si>
  <si>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</si>
  <si>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</si>
  <si>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</si>
  <si>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</si>
  <si>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</si>
  <si>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</si>
  <si>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</si>
  <si>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</si>
  <si>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</si>
  <si>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</si>
  <si>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</si>
  <si>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</si>
  <si>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</si>
  <si>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</si>
  <si>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</si>
  <si>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</si>
  <si>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</si>
  <si>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</si>
  <si>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</si>
  <si>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</si>
  <si>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</si>
  <si>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</si>
  <si>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</si>
  <si>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</si>
  <si>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</si>
  <si>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</si>
  <si>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</si>
  <si>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</si>
  <si>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</si>
  <si>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</si>
  <si>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</si>
  <si>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</si>
  <si>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</si>
  <si>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</si>
  <si>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</si>
  <si>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</si>
  <si>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</si>
  <si>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</si>
  <si>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</si>
  <si>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</si>
  <si>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</si>
  <si>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</si>
  <si>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</si>
  <si>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</si>
  <si>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奈半利町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</si>
  <si>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</si>
  <si>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</si>
  <si>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</si>
  <si>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</si>
  <si>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</si>
  <si>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</si>
  <si>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</si>
  <si>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</si>
  <si>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</si>
  <si>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</si>
  <si>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</si>
  <si>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</si>
  <si>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</si>
  <si>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</si>
  <si>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</si>
  <si>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</si>
  <si>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</si>
  <si>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</si>
  <si>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当町の下水道事業については、町内の一部の地域でのみ事業を実施しており、事業規模としては大きいものではない。
事業全体に対して料金の収入額は少ない。</t>
    <phoneticPr fontId="4"/>
  </si>
  <si>
    <t>施設内の機材経過年数や機材の耐用年数を見ると今後定期的な整備、更新が必要であるため、策定した最適整備構想に基づき、計画的に更新をしていかなければならない。
施設更新にかかる財源不足の問題については、農山漁村地域整備交付金などを活用していく。</t>
    <phoneticPr fontId="4"/>
  </si>
  <si>
    <t>当町の漁業集落排水施設は、平成１０年より供用を開始し２１年が経過している。管渠については更新はしておらず、老朽化している。また施設内のポンプ等の修繕を実施しているが、耐用年数の経過により、施設の能力が下がっている。
最適整備構想に基づき、計画的な機器更新をしていく。</t>
    <rPh sb="115" eb="116">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</si>
</sst>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1F-49F1-96DA-561616F9118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7B1F-49F1-96DA-561616F9118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43.61</c:v>
                </c:pt>
                <c:pt idx="1">
                  <c:v>43.61</c:v>
                </c:pt>
                <c:pt idx="2">
                  <c:v>43.61</c:v>
                </c:pt>
                <c:pt idx="3">
                  <c:v>43.61</c:v>
                </c:pt>
                <c:pt idx="4">
                  <c:v>42.11</c:v>
                </c:pt>
              </c:numCache>
            </c:numRef>
          </c:val>
          <c:extLst>
            <c:ext xmlns:c16="http://schemas.microsoft.com/office/drawing/2014/chart" uri="{C3380CC4-5D6E-409C-BE32-E72D297353CC}">
              <c16:uniqueId val="{00000000-3A64-4EC9-9F41-69FBA2280D9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3A64-4EC9-9F41-69FBA2280D9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875-4E70-8B01-641FE0187FC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2875-4E70-8B01-641FE0187FC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105.03</c:v>
                </c:pt>
                <c:pt idx="1">
                  <c:v>105.77</c:v>
                </c:pt>
                <c:pt idx="2">
                  <c:v>105.74</c:v>
                </c:pt>
                <c:pt idx="3">
                  <c:v>93.26</c:v>
                </c:pt>
                <c:pt idx="4">
                  <c:v>103.95</c:v>
                </c:pt>
              </c:numCache>
            </c:numRef>
          </c:val>
          <c:extLst>
            <c:ext xmlns:c16="http://schemas.microsoft.com/office/drawing/2014/chart" uri="{C3380CC4-5D6E-409C-BE32-E72D297353CC}">
              <c16:uniqueId val="{00000000-96BD-4199-9D60-2BBD6329F65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BD-4199-9D60-2BBD6329F65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5F-4A69-B2D9-24807B11A6D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5F-4A69-B2D9-24807B11A6D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39-43B7-AD5E-3CB966CBC9E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39-43B7-AD5E-3CB966CBC9E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13-4E51-89EA-2D0A7ED6414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13-4E51-89EA-2D0A7ED6414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3D-4DE1-8807-6E6E7172049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3D-4DE1-8807-6E6E7172049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formatCode="#,##0.00;&quot;△&quot;#,##0.00;&quot;-&quot;">
                  <c:v>1105.6099999999999</c:v>
                </c:pt>
                <c:pt idx="3" formatCode="#,##0.00;&quot;△&quot;#,##0.00;&quot;-&quot;">
                  <c:v>1004.61</c:v>
                </c:pt>
                <c:pt idx="4" formatCode="#,##0.00;&quot;△&quot;#,##0.00;&quot;-&quot;">
                  <c:v>887.81</c:v>
                </c:pt>
              </c:numCache>
            </c:numRef>
          </c:val>
          <c:extLst>
            <c:ext xmlns:c16="http://schemas.microsoft.com/office/drawing/2014/chart" uri="{C3380CC4-5D6E-409C-BE32-E72D297353CC}">
              <c16:uniqueId val="{00000000-3355-4795-A319-BDCF86789DE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3355-4795-A319-BDCF86789DE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131.26</c:v>
                </c:pt>
                <c:pt idx="1">
                  <c:v>106.29</c:v>
                </c:pt>
                <c:pt idx="2">
                  <c:v>117.2</c:v>
                </c:pt>
                <c:pt idx="3">
                  <c:v>27.7</c:v>
                </c:pt>
                <c:pt idx="4">
                  <c:v>31.41</c:v>
                </c:pt>
              </c:numCache>
            </c:numRef>
          </c:val>
          <c:extLst>
            <c:ext xmlns:c16="http://schemas.microsoft.com/office/drawing/2014/chart" uri="{C3380CC4-5D6E-409C-BE32-E72D297353CC}">
              <c16:uniqueId val="{00000000-4F6E-4AAB-93F9-74C3B1607D6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4F6E-4AAB-93F9-74C3B1607D6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176.72</c:v>
                </c:pt>
                <c:pt idx="1">
                  <c:v>221.48</c:v>
                </c:pt>
                <c:pt idx="2">
                  <c:v>198.14</c:v>
                </c:pt>
                <c:pt idx="3">
                  <c:v>852.35</c:v>
                </c:pt>
                <c:pt idx="4">
                  <c:v>759.68</c:v>
                </c:pt>
              </c:numCache>
            </c:numRef>
          </c:val>
          <c:extLst>
            <c:ext xmlns:c16="http://schemas.microsoft.com/office/drawing/2014/chart" uri="{C3380CC4-5D6E-409C-BE32-E72D297353CC}">
              <c16:uniqueId val="{00000000-4585-499D-80FC-D5E4A0B2E14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4585-499D-80FC-D5E4A0B2E14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奈半利町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3137</v>
      </c>
      <c r="AM8" s="69"/>
      <c r="AN8" s="69"/>
      <c r="AO8" s="69"/>
      <c r="AP8" s="69"/>
      <c r="AQ8" s="69"/>
      <c r="AR8" s="69"/>
      <c r="AS8" s="69"/>
      <c r="AT8" s="68">
        <f>データ!T6</f>
        <v>28.37</v>
      </c>
      <c r="AU8" s="68"/>
      <c r="AV8" s="68"/>
      <c r="AW8" s="68"/>
      <c r="AX8" s="68"/>
      <c r="AY8" s="68"/>
      <c r="AZ8" s="68"/>
      <c r="BA8" s="68"/>
      <c r="BB8" s="68">
        <f>データ!U6</f>
        <v>110.57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6.86</v>
      </c>
      <c r="Q10" s="68"/>
      <c r="R10" s="68"/>
      <c r="S10" s="68"/>
      <c r="T10" s="68"/>
      <c r="U10" s="68"/>
      <c r="V10" s="68"/>
      <c r="W10" s="68">
        <f>データ!Q6</f>
        <v>100</v>
      </c>
      <c r="X10" s="68"/>
      <c r="Y10" s="68"/>
      <c r="Z10" s="68"/>
      <c r="AA10" s="68"/>
      <c r="AB10" s="68"/>
      <c r="AC10" s="68"/>
      <c r="AD10" s="69">
        <f>データ!R6</f>
        <v>4402</v>
      </c>
      <c r="AE10" s="69"/>
      <c r="AF10" s="69"/>
      <c r="AG10" s="69"/>
      <c r="AH10" s="69"/>
      <c r="AI10" s="69"/>
      <c r="AJ10" s="69"/>
      <c r="AK10" s="2"/>
      <c r="AL10" s="69">
        <f>データ!V6</f>
        <v>214</v>
      </c>
      <c r="AM10" s="69"/>
      <c r="AN10" s="69"/>
      <c r="AO10" s="69"/>
      <c r="AP10" s="69"/>
      <c r="AQ10" s="69"/>
      <c r="AR10" s="69"/>
      <c r="AS10" s="69"/>
      <c r="AT10" s="68">
        <f>データ!W6</f>
        <v>0.01</v>
      </c>
      <c r="AU10" s="68"/>
      <c r="AV10" s="68"/>
      <c r="AW10" s="68"/>
      <c r="AX10" s="68"/>
      <c r="AY10" s="68"/>
      <c r="AZ10" s="68"/>
      <c r="BA10" s="68"/>
      <c r="BB10" s="68">
        <f>データ!X6</f>
        <v>21400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【953.26】</v>
      </c>
      <c r="I86" s="26" t="str">
        <f>データ!CA6</f>
        <v>【45.31】</v>
      </c>
      <c r="J86" s="26" t="str">
        <f>データ!CL6</f>
        <v>【379.91】</v>
      </c>
      <c r="K86" s="26" t="str">
        <f>データ!CW6</f>
        <v>【33.67】</v>
      </c>
      <c r="L86" s="26" t="str">
        <f>データ!DH6</f>
        <v>【79.94】</v>
      </c>
      <c r="M86" s="26" t="s">
        <v>43</v>
      </c>
      <c r="N86" s="26" t="s">
        <v>43</v>
      </c>
      <c r="O86" s="26" t="str">
        <f>データ!EO6</f>
        <v>【0.01】</v>
      </c>
    </row>
  </sheetData>
  <sheetProtection algorithmName="SHA-512" hashValue="8+O81Xz23FYK7TPEx7o0189jWrRqCnU5cEvU80+jtfON6PVwdu9blK/rNCc1e7YNSktejbTEJ9CEQzbAYFh83w==" saltValue="PnAnZr4By3IappNpT7k0p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393029</v>
      </c>
      <c r="D6" s="33">
        <f t="shared" si="3"/>
        <v>47</v>
      </c>
      <c r="E6" s="33">
        <f t="shared" si="3"/>
        <v>17</v>
      </c>
      <c r="F6" s="33">
        <f t="shared" si="3"/>
        <v>6</v>
      </c>
      <c r="G6" s="33">
        <f t="shared" si="3"/>
        <v>0</v>
      </c>
      <c r="H6" s="33" t="str">
        <f t="shared" si="3"/>
        <v>高知県　奈半利町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6.86</v>
      </c>
      <c r="Q6" s="34">
        <f t="shared" si="3"/>
        <v>100</v>
      </c>
      <c r="R6" s="34">
        <f t="shared" si="3"/>
        <v>4402</v>
      </c>
      <c r="S6" s="34">
        <f t="shared" si="3"/>
        <v>3137</v>
      </c>
      <c r="T6" s="34">
        <f t="shared" si="3"/>
        <v>28.37</v>
      </c>
      <c r="U6" s="34">
        <f t="shared" si="3"/>
        <v>110.57</v>
      </c>
      <c r="V6" s="34">
        <f t="shared" si="3"/>
        <v>214</v>
      </c>
      <c r="W6" s="34">
        <f t="shared" si="3"/>
        <v>0.01</v>
      </c>
      <c r="X6" s="34">
        <f t="shared" si="3"/>
        <v>21400</v>
      </c>
      <c r="Y6" s="35">
        <f>IF(Y7="",NA(),Y7)</f>
        <v>105.03</v>
      </c>
      <c r="Z6" s="35">
        <f t="shared" ref="Z6:AH6" si="4">IF(Z7="",NA(),Z7)</f>
        <v>105.77</v>
      </c>
      <c r="AA6" s="35">
        <f t="shared" si="4"/>
        <v>105.74</v>
      </c>
      <c r="AB6" s="35">
        <f t="shared" si="4"/>
        <v>93.26</v>
      </c>
      <c r="AC6" s="35">
        <f t="shared" si="4"/>
        <v>103.95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1105.6099999999999</v>
      </c>
      <c r="BI6" s="35">
        <f t="shared" si="7"/>
        <v>1004.61</v>
      </c>
      <c r="BJ6" s="35">
        <f t="shared" si="7"/>
        <v>887.81</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131.26</v>
      </c>
      <c r="BR6" s="35">
        <f t="shared" ref="BR6:BZ6" si="8">IF(BR7="",NA(),BR7)</f>
        <v>106.29</v>
      </c>
      <c r="BS6" s="35">
        <f t="shared" si="8"/>
        <v>117.2</v>
      </c>
      <c r="BT6" s="35">
        <f t="shared" si="8"/>
        <v>27.7</v>
      </c>
      <c r="BU6" s="35">
        <f t="shared" si="8"/>
        <v>31.41</v>
      </c>
      <c r="BV6" s="35">
        <f t="shared" si="8"/>
        <v>43.13</v>
      </c>
      <c r="BW6" s="35">
        <f t="shared" si="8"/>
        <v>46.26</v>
      </c>
      <c r="BX6" s="35">
        <f t="shared" si="8"/>
        <v>45.81</v>
      </c>
      <c r="BY6" s="35">
        <f t="shared" si="8"/>
        <v>43.43</v>
      </c>
      <c r="BZ6" s="35">
        <f t="shared" si="8"/>
        <v>41.41</v>
      </c>
      <c r="CA6" s="34" t="str">
        <f>IF(CA7="","",IF(CA7="-","【-】","【"&amp;SUBSTITUTE(TEXT(CA7,"#,##0.00"),"-","△")&amp;"】"))</f>
        <v>【45.31】</v>
      </c>
      <c r="CB6" s="35">
        <f>IF(CB7="",NA(),CB7)</f>
        <v>176.72</v>
      </c>
      <c r="CC6" s="35">
        <f t="shared" ref="CC6:CK6" si="9">IF(CC7="",NA(),CC7)</f>
        <v>221.48</v>
      </c>
      <c r="CD6" s="35">
        <f t="shared" si="9"/>
        <v>198.14</v>
      </c>
      <c r="CE6" s="35">
        <f t="shared" si="9"/>
        <v>852.35</v>
      </c>
      <c r="CF6" s="35">
        <f t="shared" si="9"/>
        <v>759.68</v>
      </c>
      <c r="CG6" s="35">
        <f t="shared" si="9"/>
        <v>392.03</v>
      </c>
      <c r="CH6" s="35">
        <f t="shared" si="9"/>
        <v>376.4</v>
      </c>
      <c r="CI6" s="35">
        <f t="shared" si="9"/>
        <v>383.92</v>
      </c>
      <c r="CJ6" s="35">
        <f t="shared" si="9"/>
        <v>400.44</v>
      </c>
      <c r="CK6" s="35">
        <f t="shared" si="9"/>
        <v>417.56</v>
      </c>
      <c r="CL6" s="34" t="str">
        <f>IF(CL7="","",IF(CL7="-","【-】","【"&amp;SUBSTITUTE(TEXT(CL7,"#,##0.00"),"-","△")&amp;"】"))</f>
        <v>【379.91】</v>
      </c>
      <c r="CM6" s="35">
        <f>IF(CM7="",NA(),CM7)</f>
        <v>43.61</v>
      </c>
      <c r="CN6" s="35">
        <f t="shared" ref="CN6:CV6" si="10">IF(CN7="",NA(),CN7)</f>
        <v>43.61</v>
      </c>
      <c r="CO6" s="35">
        <f t="shared" si="10"/>
        <v>43.61</v>
      </c>
      <c r="CP6" s="35">
        <f t="shared" si="10"/>
        <v>43.61</v>
      </c>
      <c r="CQ6" s="35">
        <f t="shared" si="10"/>
        <v>42.11</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100</v>
      </c>
      <c r="CY6" s="35">
        <f t="shared" ref="CY6:DG6" si="11">IF(CY7="",NA(),CY7)</f>
        <v>100</v>
      </c>
      <c r="CZ6" s="35">
        <f t="shared" si="11"/>
        <v>100</v>
      </c>
      <c r="DA6" s="35">
        <f t="shared" si="11"/>
        <v>100</v>
      </c>
      <c r="DB6" s="35">
        <f t="shared" si="11"/>
        <v>100</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393029</v>
      </c>
      <c r="D7" s="37">
        <v>47</v>
      </c>
      <c r="E7" s="37">
        <v>17</v>
      </c>
      <c r="F7" s="37">
        <v>6</v>
      </c>
      <c r="G7" s="37">
        <v>0</v>
      </c>
      <c r="H7" s="37" t="s">
        <v>98</v>
      </c>
      <c r="I7" s="37" t="s">
        <v>99</v>
      </c>
      <c r="J7" s="37" t="s">
        <v>100</v>
      </c>
      <c r="K7" s="37" t="s">
        <v>101</v>
      </c>
      <c r="L7" s="37" t="s">
        <v>102</v>
      </c>
      <c r="M7" s="37" t="s">
        <v>103</v>
      </c>
      <c r="N7" s="38" t="s">
        <v>104</v>
      </c>
      <c r="O7" s="38" t="s">
        <v>105</v>
      </c>
      <c r="P7" s="38">
        <v>6.86</v>
      </c>
      <c r="Q7" s="38">
        <v>100</v>
      </c>
      <c r="R7" s="38">
        <v>4402</v>
      </c>
      <c r="S7" s="38">
        <v>3137</v>
      </c>
      <c r="T7" s="38">
        <v>28.37</v>
      </c>
      <c r="U7" s="38">
        <v>110.57</v>
      </c>
      <c r="V7" s="38">
        <v>214</v>
      </c>
      <c r="W7" s="38">
        <v>0.01</v>
      </c>
      <c r="X7" s="38">
        <v>21400</v>
      </c>
      <c r="Y7" s="38">
        <v>105.03</v>
      </c>
      <c r="Z7" s="38">
        <v>105.77</v>
      </c>
      <c r="AA7" s="38">
        <v>105.74</v>
      </c>
      <c r="AB7" s="38">
        <v>93.26</v>
      </c>
      <c r="AC7" s="38">
        <v>103.95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1105.6099999999999</v>
      </c>
      <c r="BI7" s="38">
        <v>1004.61</v>
      </c>
      <c r="BJ7" s="38">
        <v>887.81</v>
      </c>
      <c r="BK7" s="38">
        <v>1029.24</v>
      </c>
      <c r="BL7" s="38">
        <v>1063.93</v>
      </c>
      <c r="BM7" s="38">
        <v>1060.8599999999999</v>
      </c>
      <c r="BN7" s="38">
        <v>1006.65</v>
      </c>
      <c r="BO7" s="38">
        <v>998.42</v>
      </c>
      <c r="BP7" s="38">
        <v>953.26</v>
      </c>
      <c r="BQ7" s="38">
        <v>131.26</v>
      </c>
      <c r="BR7" s="38">
        <v>106.29</v>
      </c>
      <c r="BS7" s="38">
        <v>117.2</v>
      </c>
      <c r="BT7" s="38">
        <v>27.7</v>
      </c>
      <c r="BU7" s="38">
        <v>31.41</v>
      </c>
      <c r="BV7" s="38">
        <v>43.13</v>
      </c>
      <c r="BW7" s="38">
        <v>46.26</v>
      </c>
      <c r="BX7" s="38">
        <v>45.81</v>
      </c>
      <c r="BY7" s="38">
        <v>43.43</v>
      </c>
      <c r="BZ7" s="38">
        <v>41.41</v>
      </c>
      <c r="CA7" s="38">
        <v>45.31</v>
      </c>
      <c r="CB7" s="38">
        <v>176.72</v>
      </c>
      <c r="CC7" s="38">
        <v>221.48</v>
      </c>
      <c r="CD7" s="38">
        <v>198.14</v>
      </c>
      <c r="CE7" s="38">
        <v>852.35</v>
      </c>
      <c r="CF7" s="38">
        <v>759.68</v>
      </c>
      <c r="CG7" s="38">
        <v>392.03</v>
      </c>
      <c r="CH7" s="38">
        <v>376.4</v>
      </c>
      <c r="CI7" s="38">
        <v>383.92</v>
      </c>
      <c r="CJ7" s="38">
        <v>400.44</v>
      </c>
      <c r="CK7" s="38">
        <v>417.56</v>
      </c>
      <c r="CL7" s="38">
        <v>379.91</v>
      </c>
      <c r="CM7" s="38">
        <v>43.61</v>
      </c>
      <c r="CN7" s="38">
        <v>43.61</v>
      </c>
      <c r="CO7" s="38">
        <v>43.61</v>
      </c>
      <c r="CP7" s="38">
        <v>43.61</v>
      </c>
      <c r="CQ7" s="38">
        <v>42.11</v>
      </c>
      <c r="CR7" s="38">
        <v>35.64</v>
      </c>
      <c r="CS7" s="38">
        <v>33.729999999999997</v>
      </c>
      <c r="CT7" s="38">
        <v>33.21</v>
      </c>
      <c r="CU7" s="38">
        <v>32.229999999999997</v>
      </c>
      <c r="CV7" s="38">
        <v>32.479999999999997</v>
      </c>
      <c r="CW7" s="38">
        <v>33.67</v>
      </c>
      <c r="CX7" s="38">
        <v>100</v>
      </c>
      <c r="CY7" s="38">
        <v>100</v>
      </c>
      <c r="CZ7" s="38">
        <v>100</v>
      </c>
      <c r="DA7" s="38">
        <v>100</v>
      </c>
      <c r="DB7" s="38">
        <v>100</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cp:lastModifiedBy>
  <dcterms:created xsi:type="dcterms:W3CDTF">2020-12-04T03:12:21Z</dcterms:created>
  <dcterms:modified xsi:type="dcterms:W3CDTF">2021-01-19T07:16:58Z</dcterms:modified>
  <cp:category/>
</cp:coreProperties>
</file>