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建設)総務係\予算・契約担当\03 市事業\01 下水\08 通知・調査\02 県調査\R2年度\公営企業に係る「経営比較分析表」の分析等について\提出分\"/>
    </mc:Choice>
  </mc:AlternateContent>
  <workbookProtection workbookAlgorithmName="SHA-512" workbookHashValue="6zxrtbGNP6LPaPiT+2uhsqnXIOBbzCem1FjrAGBb/K84Dmy7lFylC5gGJIQ395U+6Tr19E35J0QIhbhJ9+lVQw==" workbookSaltValue="Yqp7PWrq8JwtiRdqIn6bL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<sst xmlns="http://schemas.openxmlformats.org/spreadsheetml/2006/main" count="236" uniqueCount="120">
  <si>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</si>
  <si>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</si>
  <si>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</si>
  <si>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</si>
  <si>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</si>
  <si>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</si>
  <si>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</si>
  <si>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</si>
  <si>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</si>
  <si>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</si>
  <si>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</si>
  <si>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</si>
  <si>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</si>
  <si>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</si>
  <si>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</si>
  <si>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</si>
  <si>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</si>
  <si>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</si>
  <si>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</si>
  <si>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</si>
  <si>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</si>
  <si>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</si>
  <si>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</si>
  <si>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</si>
  <si>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</si>
  <si>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</si>
  <si>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</si>
  <si>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</si>
  <si>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</si>
  <si>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</si>
  <si>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</si>
  <si>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</si>
  <si>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</si>
  <si>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</si>
  <si>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</si>
  <si>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</si>
  <si>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</si>
  <si>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</si>
  <si>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</si>
  <si>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</si>
  <si>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</si>
  <si>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</si>
  <si>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</si>
  <si>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</si>
  <si>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</si>
  <si>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</si>
  <si>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</si>
  <si>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</si>
  <si>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</si>
  <si>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</si>
  <si>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</si>
  <si>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</si>
  <si>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</si>
  <si>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</si>
  <si>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</si>
  <si>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</si>
  <si>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</si>
  <si>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</si>
  <si>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</si>
  <si>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</si>
  <si>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</si>
  <si>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</si>
  <si>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</si>
  <si>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</si>
  <si>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</si>
  <si>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</si>
  <si>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</si>
  <si>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</si>
  <si>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</si>
  <si>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</si>
  <si>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</si>
  <si>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</si>
  <si>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</si>
  <si>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</si>
  <si>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</si>
  <si>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</si>
  <si>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</si>
  <si>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</si>
  <si>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</si>
  <si>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</si>
  <si>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</si>
  <si>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</si>
  <si>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</si>
  <si>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</si>
  <si>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</si>
  <si>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</si>
  <si>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</si>
  <si>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</si>
  <si>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</si>
  <si>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</si>
  <si>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</si>
  <si>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</si>
  <si>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</si>
  <si>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</si>
  <si>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</si>
  <si>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</si>
  <si>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</si>
  <si>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</si>
  <si>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須崎市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</si>
  <si>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</si>
  <si>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</si>
  <si>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</si>
  <si>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</si>
  <si>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</si>
  <si>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</si>
  <si>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</si>
  <si>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</si>
  <si>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</si>
  <si>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</si>
  <si>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</si>
  <si>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</si>
  <si>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</si>
  <si>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</si>
  <si>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</si>
  <si>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</si>
  <si>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</si>
  <si>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</si>
  <si>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須崎市公共下水道は、昭和61年度から整備に着手し、平成7年に大間分区（45ha）の供用を開始した。当初は、予定処理区域を343ha として整備を開始したが、当時多発していた浸水対策を優先したため、面整備を進めることができなかった。
　生活排水処理を所管する3省合同による汚水処理施設整備10年概成のアクションプランが公表され、本市でも平成28年度に策定した「須崎市生活排水処理構想」により、汚水処理施設の効率的な整備手法の見直しを行った。
　その結果、合併処理浄化槽による生活排水処理が経済的に有利となった区域について、公共下水道として面整備を行わない方針とし、須崎市公共下水道における汚水処理の全体計画区域を、343haから261haに変更した。
　供用区域内では、宅内の水洗化工事の費用負担の問題等から、なかなか水洗化が進んでいない。結果として、供用開始後約20年が経過した現在でも7割程度の水洗化率で推移している。
　面整備の遅延や水洗化率の低迷により、終末処理場の水処理施設稼働率も極めて低い状況である。現有施設は処理能力1,800m3/日に対し、晴天日平均で400m3/日の流入しか得られておらず、稼働率は約25%であり、投資した資金の回収が進まない(経費回収率が低い)一因となっている。
　このような現状から経営の健全性・効率性は、極めて悪い状態となっている。</t>
    <phoneticPr fontId="4"/>
  </si>
  <si>
    <t xml:space="preserve"> 須崎市終末処理場は供用開始以来、消耗品の交換などの日常的な運転管理に加え、修繕や改築を実施するなど、適正な維持管理に努めてきた。
　課題である施設の稼働率の低さ等を改善するため、H28年度下水道革新的技術実証事業（国交省所管）の採択をいただき、水処理施設のダウンサイジングの実証研究を経て、現在は自主研究に取り組んでおり、新設された実証施設にて流入汚水を全量処理している。H30年度以降は既存施設のうち、今後も引き続き使用する受変電設備等の電気設備を中心に、順次改築更新工事を実施している。
　汚水管路については、内閣府所管の補助事業により、H29年度に資産調査を実施した。その結果、改築が必要な劣化等は見られず、当面は修繕工事等で、管路の維持管理ができる見込みとなっている。
　今後は施設管理の最適化を目的とし、下水道施設のストックマネジメント計画を策定する予定である。</t>
    <rPh sb="143" eb="144">
      <t>ヘ</t>
    </rPh>
    <rPh sb="190" eb="192">
      <t>ネンド</t>
    </rPh>
    <rPh sb="192" eb="194">
      <t>イコウ</t>
    </rPh>
    <phoneticPr fontId="4"/>
  </si>
  <si>
    <t xml:space="preserve"> 須崎市では、下水道事業の経営改善にかかる対策として、公共下水道施設に運営権を設定するいわゆるPFI事業（コンセッション事業）を導入し、令和2年4月から民間事業者（ＳＰＣ）による運営事業を開始している。
　概要として、公共施設等運営事業（コンセッション事業）で、公共下水道施設（汚水管きょ、終末処理場）を運営し、仕様発注による保守点検・維持管理委託業務 で、公共下水道施設（雨水ポンプ場、雨水幹線管きょ）を、また包括的維持管理委託業務で、漁業集落排水処理施設（※管きょは含まない）と一般廃棄物最終処分場等を維持管理する混合型のコンセッション事業となっている。
　本事業は、前例がほとんどない事業内容であるものの、公共下水道事業の経営改善に寄与することができる事業として、期待している。</t>
    <rPh sb="64" eb="66">
      <t>ドウニュウ</t>
    </rPh>
    <rPh sb="68" eb="70">
      <t>レイワ</t>
    </rPh>
    <rPh sb="71" eb="72">
      <t>ネン</t>
    </rPh>
    <rPh sb="76" eb="78">
      <t>ミンカン</t>
    </rPh>
    <rPh sb="78" eb="81">
      <t>ジギョウシャ</t>
    </rPh>
    <rPh sb="94" eb="96">
      <t>カイシ</t>
    </rPh>
    <rPh sb="103" eb="105">
      <t>ガイヨウ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</si>
</sst>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
                  <c:v>0</c:v>
                </c:pt>
                <c:pt idx="1">
                  <c:v>1</c:v>
                </c:pt>
                <c:pt idx="2" formatCode="#,##0.00;&quot;△&quot;#,##0.00">
                  <c:v>0</c:v>
                </c:pt>
                <c:pt idx="3">
                  <c:v>1.0900000000000001</c:v>
                </c:pt>
                <c:pt idx="4" formatCode="#,##0.00;&quot;△&quot;#,##0.00">
                  <c:v>0</c:v>
                </c:pt>
              </c:numCache>
            </c:numRef>
          </c:val>
          <c:extLst>
            <c:ext xmlns:c16="http://schemas.microsoft.com/office/drawing/2014/chart" uri="{C3380CC4-5D6E-409C-BE32-E72D297353CC}">
              <c16:uniqueId val="{00000000-4E45-44F5-80BF-7E33A069956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0.19</c:v>
                </c:pt>
                <c:pt idx="2">
                  <c:v>0.23</c:v>
                </c:pt>
                <c:pt idx="3">
                  <c:v>0.21</c:v>
                </c:pt>
                <c:pt idx="4">
                  <c:v>0.17</c:v>
                </c:pt>
              </c:numCache>
            </c:numRef>
          </c:val>
          <c:smooth val="0"/>
          <c:extLst>
            <c:ext xmlns:c16="http://schemas.microsoft.com/office/drawing/2014/chart" uri="{C3380CC4-5D6E-409C-BE32-E72D297353CC}">
              <c16:uniqueId val="{00000001-4E45-44F5-80BF-7E33A069956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25.68</c:v>
                </c:pt>
                <c:pt idx="1">
                  <c:v>24.77</c:v>
                </c:pt>
                <c:pt idx="2">
                  <c:v>24.77</c:v>
                </c:pt>
                <c:pt idx="3">
                  <c:v>31.43</c:v>
                </c:pt>
                <c:pt idx="4">
                  <c:v>32.35</c:v>
                </c:pt>
              </c:numCache>
            </c:numRef>
          </c:val>
          <c:extLst>
            <c:ext xmlns:c16="http://schemas.microsoft.com/office/drawing/2014/chart" uri="{C3380CC4-5D6E-409C-BE32-E72D297353CC}">
              <c16:uniqueId val="{00000000-F09D-4A3C-8340-F6E3BF31A4D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59.4</c:v>
                </c:pt>
                <c:pt idx="1">
                  <c:v>59.35</c:v>
                </c:pt>
                <c:pt idx="2">
                  <c:v>58.4</c:v>
                </c:pt>
                <c:pt idx="3">
                  <c:v>58</c:v>
                </c:pt>
                <c:pt idx="4">
                  <c:v>57.42</c:v>
                </c:pt>
              </c:numCache>
            </c:numRef>
          </c:val>
          <c:smooth val="0"/>
          <c:extLst>
            <c:ext xmlns:c16="http://schemas.microsoft.com/office/drawing/2014/chart" uri="{C3380CC4-5D6E-409C-BE32-E72D297353CC}">
              <c16:uniqueId val="{00000001-F09D-4A3C-8340-F6E3BF31A4D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71.849999999999994</c:v>
                </c:pt>
                <c:pt idx="1">
                  <c:v>73.08</c:v>
                </c:pt>
                <c:pt idx="2">
                  <c:v>73.23</c:v>
                </c:pt>
                <c:pt idx="3">
                  <c:v>73.77</c:v>
                </c:pt>
                <c:pt idx="4">
                  <c:v>74.040000000000006</c:v>
                </c:pt>
              </c:numCache>
            </c:numRef>
          </c:val>
          <c:extLst>
            <c:ext xmlns:c16="http://schemas.microsoft.com/office/drawing/2014/chart" uri="{C3380CC4-5D6E-409C-BE32-E72D297353CC}">
              <c16:uniqueId val="{00000000-6FED-4551-87E7-67EC626ED91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89.81</c:v>
                </c:pt>
                <c:pt idx="1">
                  <c:v>89.88</c:v>
                </c:pt>
                <c:pt idx="2">
                  <c:v>89.68</c:v>
                </c:pt>
                <c:pt idx="3">
                  <c:v>89.79</c:v>
                </c:pt>
                <c:pt idx="4">
                  <c:v>90.42</c:v>
                </c:pt>
              </c:numCache>
            </c:numRef>
          </c:val>
          <c:smooth val="0"/>
          <c:extLst>
            <c:ext xmlns:c16="http://schemas.microsoft.com/office/drawing/2014/chart" uri="{C3380CC4-5D6E-409C-BE32-E72D297353CC}">
              <c16:uniqueId val="{00000001-6FED-4551-87E7-67EC626ED91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65.83</c:v>
                </c:pt>
                <c:pt idx="1">
                  <c:v>69.930000000000007</c:v>
                </c:pt>
                <c:pt idx="2">
                  <c:v>74.05</c:v>
                </c:pt>
                <c:pt idx="3">
                  <c:v>70.540000000000006</c:v>
                </c:pt>
                <c:pt idx="4">
                  <c:v>67.03</c:v>
                </c:pt>
              </c:numCache>
            </c:numRef>
          </c:val>
          <c:extLst>
            <c:ext xmlns:c16="http://schemas.microsoft.com/office/drawing/2014/chart" uri="{C3380CC4-5D6E-409C-BE32-E72D297353CC}">
              <c16:uniqueId val="{00000000-6ABD-47C1-8D9E-B76847A8876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BD-47C1-8D9E-B76847A8876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E3-4520-BD0D-CB1F798FE1C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E3-4520-BD0D-CB1F798FE1C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3C-44E4-8B7C-3055F14ED10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3C-44E4-8B7C-3055F14ED10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A1-42CD-9BE0-DCF32A772E3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A1-42CD-9BE0-DCF32A772E3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08-419A-A900-078BA9679B3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08-419A-A900-078BA9679B3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13163.07</c:v>
                </c:pt>
                <c:pt idx="1">
                  <c:v>11479.75</c:v>
                </c:pt>
                <c:pt idx="2">
                  <c:v>10861.76</c:v>
                </c:pt>
                <c:pt idx="3">
                  <c:v>12090.87</c:v>
                </c:pt>
                <c:pt idx="4">
                  <c:v>9832.0400000000009</c:v>
                </c:pt>
              </c:numCache>
            </c:numRef>
          </c:val>
          <c:extLst>
            <c:ext xmlns:c16="http://schemas.microsoft.com/office/drawing/2014/chart" uri="{C3380CC4-5D6E-409C-BE32-E72D297353CC}">
              <c16:uniqueId val="{00000000-D09F-4B17-B2B7-A31F38FA749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862.87</c:v>
                </c:pt>
                <c:pt idx="1">
                  <c:v>716.96</c:v>
                </c:pt>
                <c:pt idx="2">
                  <c:v>799.11</c:v>
                </c:pt>
                <c:pt idx="3">
                  <c:v>768.62</c:v>
                </c:pt>
                <c:pt idx="4">
                  <c:v>789.44</c:v>
                </c:pt>
              </c:numCache>
            </c:numRef>
          </c:val>
          <c:smooth val="0"/>
          <c:extLst>
            <c:ext xmlns:c16="http://schemas.microsoft.com/office/drawing/2014/chart" uri="{C3380CC4-5D6E-409C-BE32-E72D297353CC}">
              <c16:uniqueId val="{00000001-D09F-4B17-B2B7-A31F38FA749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23.76</c:v>
                </c:pt>
                <c:pt idx="1">
                  <c:v>24.58</c:v>
                </c:pt>
                <c:pt idx="2">
                  <c:v>10.36</c:v>
                </c:pt>
                <c:pt idx="3">
                  <c:v>14.89</c:v>
                </c:pt>
                <c:pt idx="4">
                  <c:v>16.690000000000001</c:v>
                </c:pt>
              </c:numCache>
            </c:numRef>
          </c:val>
          <c:extLst>
            <c:ext xmlns:c16="http://schemas.microsoft.com/office/drawing/2014/chart" uri="{C3380CC4-5D6E-409C-BE32-E72D297353CC}">
              <c16:uniqueId val="{00000000-14DC-4827-B8D1-62F04065DCC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85.39</c:v>
                </c:pt>
                <c:pt idx="1">
                  <c:v>88.09</c:v>
                </c:pt>
                <c:pt idx="2">
                  <c:v>87.69</c:v>
                </c:pt>
                <c:pt idx="3">
                  <c:v>88.06</c:v>
                </c:pt>
                <c:pt idx="4">
                  <c:v>87.29</c:v>
                </c:pt>
              </c:numCache>
            </c:numRef>
          </c:val>
          <c:smooth val="0"/>
          <c:extLst>
            <c:ext xmlns:c16="http://schemas.microsoft.com/office/drawing/2014/chart" uri="{C3380CC4-5D6E-409C-BE32-E72D297353CC}">
              <c16:uniqueId val="{00000001-14DC-4827-B8D1-62F04065DCC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550.58000000000004</c:v>
                </c:pt>
                <c:pt idx="1">
                  <c:v>530.83000000000004</c:v>
                </c:pt>
                <c:pt idx="2">
                  <c:v>1273</c:v>
                </c:pt>
                <c:pt idx="3">
                  <c:v>885.77</c:v>
                </c:pt>
                <c:pt idx="4">
                  <c:v>803.95</c:v>
                </c:pt>
              </c:numCache>
            </c:numRef>
          </c:val>
          <c:extLst>
            <c:ext xmlns:c16="http://schemas.microsoft.com/office/drawing/2014/chart" uri="{C3380CC4-5D6E-409C-BE32-E72D297353CC}">
              <c16:uniqueId val="{00000000-D4DE-4C56-84AD-99FF9DD7BEF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188.79</c:v>
                </c:pt>
                <c:pt idx="1">
                  <c:v>181.8</c:v>
                </c:pt>
                <c:pt idx="2">
                  <c:v>180.07</c:v>
                </c:pt>
                <c:pt idx="3">
                  <c:v>179.32</c:v>
                </c:pt>
                <c:pt idx="4">
                  <c:v>176.67</c:v>
                </c:pt>
              </c:numCache>
            </c:numRef>
          </c:val>
          <c:smooth val="0"/>
          <c:extLst>
            <c:ext xmlns:c16="http://schemas.microsoft.com/office/drawing/2014/chart" uri="{C3380CC4-5D6E-409C-BE32-E72D297353CC}">
              <c16:uniqueId val="{00000001-D4DE-4C56-84AD-99FF9DD7BEF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1" zoomScaleNormal="100" workbookViewId="0">
      <selection activeCell="BX89" sqref="BX8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須崎市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Cc1</v>
      </c>
      <c r="X8" s="49"/>
      <c r="Y8" s="49"/>
      <c r="Z8" s="49"/>
      <c r="AA8" s="49"/>
      <c r="AB8" s="49"/>
      <c r="AC8" s="49"/>
      <c r="AD8" s="50" t="str">
        <f>データ!$M$6</f>
        <v>非設置</v>
      </c>
      <c r="AE8" s="50"/>
      <c r="AF8" s="50"/>
      <c r="AG8" s="50"/>
      <c r="AH8" s="50"/>
      <c r="AI8" s="50"/>
      <c r="AJ8" s="50"/>
      <c r="AK8" s="3"/>
      <c r="AL8" s="51">
        <f>データ!S6</f>
        <v>21502</v>
      </c>
      <c r="AM8" s="51"/>
      <c r="AN8" s="51"/>
      <c r="AO8" s="51"/>
      <c r="AP8" s="51"/>
      <c r="AQ8" s="51"/>
      <c r="AR8" s="51"/>
      <c r="AS8" s="51"/>
      <c r="AT8" s="46">
        <f>データ!T6</f>
        <v>135.34</v>
      </c>
      <c r="AU8" s="46"/>
      <c r="AV8" s="46"/>
      <c r="AW8" s="46"/>
      <c r="AX8" s="46"/>
      <c r="AY8" s="46"/>
      <c r="AZ8" s="46"/>
      <c r="BA8" s="46"/>
      <c r="BB8" s="46">
        <f>データ!U6</f>
        <v>158.87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7.53</v>
      </c>
      <c r="Q10" s="46"/>
      <c r="R10" s="46"/>
      <c r="S10" s="46"/>
      <c r="T10" s="46"/>
      <c r="U10" s="46"/>
      <c r="V10" s="46"/>
      <c r="W10" s="46">
        <f>データ!Q6</f>
        <v>88.61</v>
      </c>
      <c r="X10" s="46"/>
      <c r="Y10" s="46"/>
      <c r="Z10" s="46"/>
      <c r="AA10" s="46"/>
      <c r="AB10" s="46"/>
      <c r="AC10" s="46"/>
      <c r="AD10" s="51">
        <f>データ!R6</f>
        <v>2210</v>
      </c>
      <c r="AE10" s="51"/>
      <c r="AF10" s="51"/>
      <c r="AG10" s="51"/>
      <c r="AH10" s="51"/>
      <c r="AI10" s="51"/>
      <c r="AJ10" s="51"/>
      <c r="AK10" s="2"/>
      <c r="AL10" s="51">
        <f>データ!V6</f>
        <v>1591</v>
      </c>
      <c r="AM10" s="51"/>
      <c r="AN10" s="51"/>
      <c r="AO10" s="51"/>
      <c r="AP10" s="51"/>
      <c r="AQ10" s="51"/>
      <c r="AR10" s="51"/>
      <c r="AS10" s="51"/>
      <c r="AT10" s="46">
        <f>データ!W6</f>
        <v>0.45</v>
      </c>
      <c r="AU10" s="46"/>
      <c r="AV10" s="46"/>
      <c r="AW10" s="46"/>
      <c r="AX10" s="46"/>
      <c r="AY10" s="46"/>
      <c r="AZ10" s="46"/>
      <c r="BA10" s="46"/>
      <c r="BB10" s="46">
        <f>データ!X6</f>
        <v>3535.56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hidden="1"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27"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Uvv/C6tu48v3iCMhzP2crvy2KulC36juVC1tPiH3gcv2tMorP9fTWREvc0gEs66gaJbxwhebH1mHmzUU4Ho5RQ==" saltValue="ppwmms4CEVKRiEFEC2O0A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392065</v>
      </c>
      <c r="D6" s="33">
        <f t="shared" si="3"/>
        <v>47</v>
      </c>
      <c r="E6" s="33">
        <f t="shared" si="3"/>
        <v>17</v>
      </c>
      <c r="F6" s="33">
        <f t="shared" si="3"/>
        <v>1</v>
      </c>
      <c r="G6" s="33">
        <f t="shared" si="3"/>
        <v>0</v>
      </c>
      <c r="H6" s="33" t="str">
        <f t="shared" si="3"/>
        <v>高知県　須崎市</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7.53</v>
      </c>
      <c r="Q6" s="34">
        <f t="shared" si="3"/>
        <v>88.61</v>
      </c>
      <c r="R6" s="34">
        <f t="shared" si="3"/>
        <v>2210</v>
      </c>
      <c r="S6" s="34">
        <f t="shared" si="3"/>
        <v>21502</v>
      </c>
      <c r="T6" s="34">
        <f t="shared" si="3"/>
        <v>135.34</v>
      </c>
      <c r="U6" s="34">
        <f t="shared" si="3"/>
        <v>158.87</v>
      </c>
      <c r="V6" s="34">
        <f t="shared" si="3"/>
        <v>1591</v>
      </c>
      <c r="W6" s="34">
        <f t="shared" si="3"/>
        <v>0.45</v>
      </c>
      <c r="X6" s="34">
        <f t="shared" si="3"/>
        <v>3535.56</v>
      </c>
      <c r="Y6" s="35">
        <f>IF(Y7="",NA(),Y7)</f>
        <v>65.83</v>
      </c>
      <c r="Z6" s="35">
        <f t="shared" ref="Z6:AH6" si="4">IF(Z7="",NA(),Z7)</f>
        <v>69.930000000000007</v>
      </c>
      <c r="AA6" s="35">
        <f t="shared" si="4"/>
        <v>74.05</v>
      </c>
      <c r="AB6" s="35">
        <f t="shared" si="4"/>
        <v>70.540000000000006</v>
      </c>
      <c r="AC6" s="35">
        <f t="shared" si="4"/>
        <v>67.03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13163.07</v>
      </c>
      <c r="BG6" s="35">
        <f t="shared" ref="BG6:BO6" si="7">IF(BG7="",NA(),BG7)</f>
        <v>11479.75</v>
      </c>
      <c r="BH6" s="35">
        <f t="shared" si="7"/>
        <v>10861.76</v>
      </c>
      <c r="BI6" s="35">
        <f t="shared" si="7"/>
        <v>12090.87</v>
      </c>
      <c r="BJ6" s="35">
        <f t="shared" si="7"/>
        <v>9832.0400000000009</v>
      </c>
      <c r="BK6" s="35">
        <f t="shared" si="7"/>
        <v>862.87</v>
      </c>
      <c r="BL6" s="35">
        <f t="shared" si="7"/>
        <v>716.96</v>
      </c>
      <c r="BM6" s="35">
        <f t="shared" si="7"/>
        <v>799.11</v>
      </c>
      <c r="BN6" s="35">
        <f t="shared" si="7"/>
        <v>768.62</v>
      </c>
      <c r="BO6" s="35">
        <f t="shared" si="7"/>
        <v>789.44</v>
      </c>
      <c r="BP6" s="34" t="str">
        <f>IF(BP7="","",IF(BP7="-","【-】","【"&amp;SUBSTITUTE(TEXT(BP7,"#,##0.00"),"-","△")&amp;"】"))</f>
        <v>【682.51】</v>
      </c>
      <c r="BQ6" s="35">
        <f>IF(BQ7="",NA(),BQ7)</f>
        <v>23.76</v>
      </c>
      <c r="BR6" s="35">
        <f t="shared" ref="BR6:BZ6" si="8">IF(BR7="",NA(),BR7)</f>
        <v>24.58</v>
      </c>
      <c r="BS6" s="35">
        <f t="shared" si="8"/>
        <v>10.36</v>
      </c>
      <c r="BT6" s="35">
        <f t="shared" si="8"/>
        <v>14.89</v>
      </c>
      <c r="BU6" s="35">
        <f t="shared" si="8"/>
        <v>16.690000000000001</v>
      </c>
      <c r="BV6" s="35">
        <f t="shared" si="8"/>
        <v>85.39</v>
      </c>
      <c r="BW6" s="35">
        <f t="shared" si="8"/>
        <v>88.09</v>
      </c>
      <c r="BX6" s="35">
        <f t="shared" si="8"/>
        <v>87.69</v>
      </c>
      <c r="BY6" s="35">
        <f t="shared" si="8"/>
        <v>88.06</v>
      </c>
      <c r="BZ6" s="35">
        <f t="shared" si="8"/>
        <v>87.29</v>
      </c>
      <c r="CA6" s="34" t="str">
        <f>IF(CA7="","",IF(CA7="-","【-】","【"&amp;SUBSTITUTE(TEXT(CA7,"#,##0.00"),"-","△")&amp;"】"))</f>
        <v>【100.34】</v>
      </c>
      <c r="CB6" s="35">
        <f>IF(CB7="",NA(),CB7)</f>
        <v>550.58000000000004</v>
      </c>
      <c r="CC6" s="35">
        <f t="shared" ref="CC6:CK6" si="9">IF(CC7="",NA(),CC7)</f>
        <v>530.83000000000004</v>
      </c>
      <c r="CD6" s="35">
        <f t="shared" si="9"/>
        <v>1273</v>
      </c>
      <c r="CE6" s="35">
        <f t="shared" si="9"/>
        <v>885.77</v>
      </c>
      <c r="CF6" s="35">
        <f t="shared" si="9"/>
        <v>803.95</v>
      </c>
      <c r="CG6" s="35">
        <f t="shared" si="9"/>
        <v>188.79</v>
      </c>
      <c r="CH6" s="35">
        <f t="shared" si="9"/>
        <v>181.8</v>
      </c>
      <c r="CI6" s="35">
        <f t="shared" si="9"/>
        <v>180.07</v>
      </c>
      <c r="CJ6" s="35">
        <f t="shared" si="9"/>
        <v>179.32</v>
      </c>
      <c r="CK6" s="35">
        <f t="shared" si="9"/>
        <v>176.67</v>
      </c>
      <c r="CL6" s="34" t="str">
        <f>IF(CL7="","",IF(CL7="-","【-】","【"&amp;SUBSTITUTE(TEXT(CL7,"#,##0.00"),"-","△")&amp;"】"))</f>
        <v>【136.15】</v>
      </c>
      <c r="CM6" s="35">
        <f>IF(CM7="",NA(),CM7)</f>
        <v>25.68</v>
      </c>
      <c r="CN6" s="35">
        <f t="shared" ref="CN6:CV6" si="10">IF(CN7="",NA(),CN7)</f>
        <v>24.77</v>
      </c>
      <c r="CO6" s="35">
        <f t="shared" si="10"/>
        <v>24.77</v>
      </c>
      <c r="CP6" s="35">
        <f t="shared" si="10"/>
        <v>31.43</v>
      </c>
      <c r="CQ6" s="35">
        <f t="shared" si="10"/>
        <v>32.35</v>
      </c>
      <c r="CR6" s="35">
        <f t="shared" si="10"/>
        <v>59.4</v>
      </c>
      <c r="CS6" s="35">
        <f t="shared" si="10"/>
        <v>59.35</v>
      </c>
      <c r="CT6" s="35">
        <f t="shared" si="10"/>
        <v>58.4</v>
      </c>
      <c r="CU6" s="35">
        <f t="shared" si="10"/>
        <v>58</v>
      </c>
      <c r="CV6" s="35">
        <f t="shared" si="10"/>
        <v>57.42</v>
      </c>
      <c r="CW6" s="34" t="str">
        <f>IF(CW7="","",IF(CW7="-","【-】","【"&amp;SUBSTITUTE(TEXT(CW7,"#,##0.00"),"-","△")&amp;"】"))</f>
        <v>【59.64】</v>
      </c>
      <c r="CX6" s="35">
        <f>IF(CX7="",NA(),CX7)</f>
        <v>71.849999999999994</v>
      </c>
      <c r="CY6" s="35">
        <f t="shared" ref="CY6:DG6" si="11">IF(CY7="",NA(),CY7)</f>
        <v>73.08</v>
      </c>
      <c r="CZ6" s="35">
        <f t="shared" si="11"/>
        <v>73.23</v>
      </c>
      <c r="DA6" s="35">
        <f t="shared" si="11"/>
        <v>73.77</v>
      </c>
      <c r="DB6" s="35">
        <f t="shared" si="11"/>
        <v>74.040000000000006</v>
      </c>
      <c r="DC6" s="35">
        <f t="shared" si="11"/>
        <v>89.81</v>
      </c>
      <c r="DD6" s="35">
        <f t="shared" si="11"/>
        <v>89.88</v>
      </c>
      <c r="DE6" s="35">
        <f t="shared" si="11"/>
        <v>89.68</v>
      </c>
      <c r="DF6" s="35">
        <f t="shared" si="11"/>
        <v>89.79</v>
      </c>
      <c r="DG6" s="35">
        <f t="shared" si="11"/>
        <v>90.42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1</v>
      </c>
      <c r="EG6" s="34">
        <f t="shared" si="14"/>
        <v>0</v>
      </c>
      <c r="EH6" s="35">
        <f t="shared" si="14"/>
        <v>1.0900000000000001</v>
      </c>
      <c r="EI6" s="34">
        <f t="shared" si="14"/>
        <v>0</v>
      </c>
      <c r="EJ6" s="35">
        <f t="shared" si="14"/>
        <v>0.09</v>
      </c>
      <c r="EK6" s="35">
        <f t="shared" si="14"/>
        <v>0.19</v>
      </c>
      <c r="EL6" s="35">
        <f t="shared" si="14"/>
        <v>0.23</v>
      </c>
      <c r="EM6" s="35">
        <f t="shared" si="14"/>
        <v>0.21</v>
      </c>
      <c r="EN6" s="35">
        <f t="shared" si="14"/>
        <v>0.17</v>
      </c>
      <c r="EO6" s="34" t="str">
        <f>IF(EO7="","",IF(EO7="-","【-】","【"&amp;SUBSTITUTE(TEXT(EO7,"#,##0.00"),"-","△")&amp;"】"))</f>
        <v>【0.22】</v>
      </c>
    </row>
    <row r="7" spans="1:145" s="36" customFormat="1" x14ac:dyDescent="0.15">
      <c r="A7" s="28"/>
      <c r="B7" s="37">
        <v>2019</v>
      </c>
      <c r="C7" s="37">
        <v>392065</v>
      </c>
      <c r="D7" s="37">
        <v>47</v>
      </c>
      <c r="E7" s="37">
        <v>17</v>
      </c>
      <c r="F7" s="37">
        <v>1</v>
      </c>
      <c r="G7" s="37">
        <v>0</v>
      </c>
      <c r="H7" s="37" t="s">
        <v>98</v>
      </c>
      <c r="I7" s="37" t="s">
        <v>99</v>
      </c>
      <c r="J7" s="37" t="s">
        <v>100</v>
      </c>
      <c r="K7" s="37" t="s">
        <v>101</v>
      </c>
      <c r="L7" s="37" t="s">
        <v>102</v>
      </c>
      <c r="M7" s="37" t="s">
        <v>103</v>
      </c>
      <c r="N7" s="38" t="s">
        <v>104</v>
      </c>
      <c r="O7" s="38" t="s">
        <v>105</v>
      </c>
      <c r="P7" s="38">
        <v>7.53</v>
      </c>
      <c r="Q7" s="38">
        <v>88.61</v>
      </c>
      <c r="R7" s="38">
        <v>2210</v>
      </c>
      <c r="S7" s="38">
        <v>21502</v>
      </c>
      <c r="T7" s="38">
        <v>135.34</v>
      </c>
      <c r="U7" s="38">
        <v>158.87</v>
      </c>
      <c r="V7" s="38">
        <v>1591</v>
      </c>
      <c r="W7" s="38">
        <v>0.45</v>
      </c>
      <c r="X7" s="38">
        <v>3535.56</v>
      </c>
      <c r="Y7" s="38">
        <v>65.83</v>
      </c>
      <c r="Z7" s="38">
        <v>69.930000000000007</v>
      </c>
      <c r="AA7" s="38">
        <v>74.05</v>
      </c>
      <c r="AB7" s="38">
        <v>70.540000000000006</v>
      </c>
      <c r="AC7" s="38">
        <v>67.03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13163.07</v>
      </c>
      <c r="BG7" s="38">
        <v>11479.75</v>
      </c>
      <c r="BH7" s="38">
        <v>10861.76</v>
      </c>
      <c r="BI7" s="38">
        <v>12090.87</v>
      </c>
      <c r="BJ7" s="38">
        <v>9832.0400000000009</v>
      </c>
      <c r="BK7" s="38">
        <v>862.87</v>
      </c>
      <c r="BL7" s="38">
        <v>716.96</v>
      </c>
      <c r="BM7" s="38">
        <v>799.11</v>
      </c>
      <c r="BN7" s="38">
        <v>768.62</v>
      </c>
      <c r="BO7" s="38">
        <v>789.44</v>
      </c>
      <c r="BP7" s="38">
        <v>682.51</v>
      </c>
      <c r="BQ7" s="38">
        <v>23.76</v>
      </c>
      <c r="BR7" s="38">
        <v>24.58</v>
      </c>
      <c r="BS7" s="38">
        <v>10.36</v>
      </c>
      <c r="BT7" s="38">
        <v>14.89</v>
      </c>
      <c r="BU7" s="38">
        <v>16.690000000000001</v>
      </c>
      <c r="BV7" s="38">
        <v>85.39</v>
      </c>
      <c r="BW7" s="38">
        <v>88.09</v>
      </c>
      <c r="BX7" s="38">
        <v>87.69</v>
      </c>
      <c r="BY7" s="38">
        <v>88.06</v>
      </c>
      <c r="BZ7" s="38">
        <v>87.29</v>
      </c>
      <c r="CA7" s="38">
        <v>100.34</v>
      </c>
      <c r="CB7" s="38">
        <v>550.58000000000004</v>
      </c>
      <c r="CC7" s="38">
        <v>530.83000000000004</v>
      </c>
      <c r="CD7" s="38">
        <v>1273</v>
      </c>
      <c r="CE7" s="38">
        <v>885.77</v>
      </c>
      <c r="CF7" s="38">
        <v>803.95</v>
      </c>
      <c r="CG7" s="38">
        <v>188.79</v>
      </c>
      <c r="CH7" s="38">
        <v>181.8</v>
      </c>
      <c r="CI7" s="38">
        <v>180.07</v>
      </c>
      <c r="CJ7" s="38">
        <v>179.32</v>
      </c>
      <c r="CK7" s="38">
        <v>176.67</v>
      </c>
      <c r="CL7" s="38">
        <v>136.15</v>
      </c>
      <c r="CM7" s="38">
        <v>25.68</v>
      </c>
      <c r="CN7" s="38">
        <v>24.77</v>
      </c>
      <c r="CO7" s="38">
        <v>24.77</v>
      </c>
      <c r="CP7" s="38">
        <v>31.43</v>
      </c>
      <c r="CQ7" s="38">
        <v>32.35</v>
      </c>
      <c r="CR7" s="38">
        <v>59.4</v>
      </c>
      <c r="CS7" s="38">
        <v>59.35</v>
      </c>
      <c r="CT7" s="38">
        <v>58.4</v>
      </c>
      <c r="CU7" s="38">
        <v>58</v>
      </c>
      <c r="CV7" s="38">
        <v>57.42</v>
      </c>
      <c r="CW7" s="38">
        <v>59.64</v>
      </c>
      <c r="CX7" s="38">
        <v>71.849999999999994</v>
      </c>
      <c r="CY7" s="38">
        <v>73.08</v>
      </c>
      <c r="CZ7" s="38">
        <v>73.23</v>
      </c>
      <c r="DA7" s="38">
        <v>73.77</v>
      </c>
      <c r="DB7" s="38">
        <v>74.040000000000006</v>
      </c>
      <c r="DC7" s="38">
        <v>89.81</v>
      </c>
      <c r="DD7" s="38">
        <v>89.88</v>
      </c>
      <c r="DE7" s="38">
        <v>89.68</v>
      </c>
      <c r="DF7" s="38">
        <v>89.79</v>
      </c>
      <c r="DG7" s="38">
        <v>90.42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1</v>
      </c>
      <c r="EG7" s="38">
        <v>0</v>
      </c>
      <c r="EH7" s="38">
        <v>1.0900000000000001</v>
      </c>
      <c r="EI7" s="38">
        <v>0</v>
      </c>
      <c r="EJ7" s="38">
        <v>0.09</v>
      </c>
      <c r="EK7" s="38">
        <v>0.19</v>
      </c>
      <c r="EL7" s="38">
        <v>0.23</v>
      </c>
      <c r="EM7" s="38">
        <v>0.21</v>
      </c>
      <c r="EN7" s="38">
        <v>0.17</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2021-01-19T07:53:19Z</cp:lastPrinted>
  <dcterms:created xsi:type="dcterms:W3CDTF">2020-12-04T02:49:20Z</dcterms:created>
  <dcterms:modified xsi:type="dcterms:W3CDTF">2021-01-19T07:59:19Z</dcterms:modified>
  <cp:category/>
</cp:coreProperties>
</file>