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FILE\data\各課共有\11上下水道課\03下水道係\02下水調査\H30年度\庁外\1市町村振興課\〇20190129　公営企業に係る経営比較分析表（平成29年度決算）の分析等について\【経営比較分析表】2017_392031_46_010\"/>
    </mc:Choice>
  </mc:AlternateContent>
  <xr:revisionPtr revIDLastSave="0" documentId="13_ncr:1_{CA376553-BF0F-4DD5-83AB-BF8383889F96}" xr6:coauthVersionLast="36" xr6:coauthVersionMax="36" xr10:uidLastSave="{00000000-0000-0000-0000-000000000000}"/>
  <workbookProtection workbookAlgorithmName="SHA-512" workbookHashValue="NQeIZklSjYbP5uEm3eMEg5tiWqo7e32GmUuzWb/EjyUze9i8OEN5snh/Ox7Dh7FafcGLL8Isi9m4A7OdG1EYBw==" workbookSaltValue="r3lUliQrEwTNQx5cSxGcG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<sst xmlns="http://schemas.openxmlformats.org/spreadsheetml/2006/main" count="232" uniqueCount="120">
  <si>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</si>
  <si>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</si>
  <si>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</si>
  <si>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</si>
  <si>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</si>
  <si>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</si>
  <si>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</si>
  <si>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</si>
  <si>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</si>
  <si>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</si>
  <si>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</si>
  <si>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</si>
  <si>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</si>
  <si>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</si>
  <si>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</si>
  <si>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</si>
  <si>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</si>
  <si>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</si>
  <si>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</si>
  <si>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</si>
  <si>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</si>
  <si>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</si>
  <si>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</si>
  <si>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</si>
  <si>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</si>
  <si>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</si>
  <si>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</si>
  <si>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</si>
  <si>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</si>
  <si>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</si>
  <si>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</si>
  <si>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</si>
  <si>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</si>
  <si>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</si>
  <si>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</si>
  <si>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</si>
  <si>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</si>
  <si>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</si>
  <si>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</si>
  <si>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</si>
  <si>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</si>
  <si>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</si>
  <si>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</si>
  <si>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</si>
  <si>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</si>
  <si>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</si>
  <si>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</si>
  <si>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</si>
  <si>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</si>
  <si>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</si>
  <si>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</si>
  <si>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</si>
  <si>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</si>
  <si>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</si>
  <si>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</si>
  <si>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</si>
  <si>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</si>
  <si>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</si>
  <si>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</si>
  <si>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</si>
  <si>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</si>
  <si>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</si>
  <si>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</si>
  <si>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</si>
  <si>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</si>
  <si>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</si>
  <si>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</si>
  <si>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</si>
  <si>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</si>
  <si>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</si>
  <si>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</si>
  <si>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</si>
  <si>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</si>
  <si>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</si>
  <si>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</si>
  <si>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</si>
  <si>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</si>
  <si>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</si>
  <si>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</si>
  <si>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</si>
  <si>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</si>
  <si>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</si>
  <si>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</si>
  <si>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</si>
  <si>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</si>
  <si>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</si>
  <si>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</si>
  <si>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</si>
  <si>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</si>
  <si>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</si>
  <si>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</si>
  <si>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</si>
  <si>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</si>
  <si>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</si>
  <si>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</si>
  <si>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</si>
  <si>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</si>
  <si>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</si>
  <si>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</si>
  <si>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</si>
  <si>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</si>
  <si>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</si>
  <si>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</si>
  <si>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</si>
  <si>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</si>
  <si>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</si>
  <si>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</si>
  <si>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</si>
  <si>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</si>
  <si>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</si>
  <si>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</si>
  <si>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</si>
  <si>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</si>
  <si>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</si>
  <si>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</si>
  <si>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</si>
  <si>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</si>
  <si>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法定耐用年数を超えた管路は平均より少ないものの、法定耐用年数に近い管路が全体に占める割合が高くなっていて、計画的な更新の必要性が高まっていることを示している。③簡易水道統合事業が平成29年度で完了することに伴い、平成30年度以降は南海トラフ地震対策や老朽施設更新等により、管路更新率は高まっていく。
なお、平成30年度に今後の施設更新計画を策定する予定である。</t>
    <phoneticPr fontId="4"/>
  </si>
  <si>
    <t>経営状況は、現時点ではおおむね良好であると言える。しかし、今後は南海トラフ地震対策や老朽施設更新等を予定していて、建設改良費の増加、企業債償還の増加、減価償却費の増加などが見込まれるため、水道事業経営は厳しくなると予想される。
今後も安心・安全な水の供給を維持するため、管路等の新規・更新需要等の将来試算と経営収支の見込みを立て、維持管理費削減や更なる収納率の向上などといった経営努力を継続してもなお財源が不足するようであれば、適正な料金水準を設定する必要がでてくる。</t>
    <phoneticPr fontId="4"/>
  </si>
  <si>
    <t>①②各年度の収支は黒字で欠損金も無く、平均値を上回っていることから、健全な状況と言える。しかし今後は、南海トラフ地震対策や老朽施設更新等への投資が増加する予定であり、更なる費用削減に取り組む必要がある。
③平成26年度からの新会計基準適用により比率は大きく下がったものの、平均以上は確保している。
④平成25年度から簡易水道統合事業に企業債を発行し、今後も南海トラフ地震対策や老朽施設更新等のために発行する予定となっている。水道事業に有利な起債以外を抑制するなどの対策が必要である。
⑤⑥料金回収率は100％を超え、かつ平均以上となっていて、給水に係る費用が給水収益でまかなえていることを表している。また、給水原価が平均より低く、有収水量1㎥あたりの費用を抑えていることを表している。今後も維持管理費削減などの経営努力を継続する。
⑦施設利用率は平均値を下回っており、原因は建設当時からの人口減少と節水による配水量の減少によるものである。災害時のバックアップ機能も考慮しつつ、適切な施設規模を検討していく。
⑧市内を東西で分けて2年に1回漏水調査を行い、漏水があれば随時修繕で対応しているため、高い有収率を保っている。今後も継続して漏水調査を行う。</t>
    <rPh sb="384" eb="386">
      <t>ゲンイン</t>
    </rPh>
    <rPh sb="387" eb="389">
      <t>ケンセツ</t>
    </rPh>
    <rPh sb="389" eb="391">
      <t>トウジ</t>
    </rPh>
    <rPh sb="399" eb="401">
      <t>セッスイ</t>
    </rPh>
    <rPh sb="404" eb="406">
      <t>ハイスイ</t>
    </rPh>
    <rPh sb="406" eb="407">
      <t>リョウ</t>
    </rPh>
    <rPh sb="408" eb="41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</si>
</sst>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c:v>
                </c:pt>
                <c:pt idx="1">
                  <c:v>0.69</c:v>
                </c:pt>
                <c:pt idx="2">
                  <c:v>0.11</c:v>
                </c:pt>
                <c:pt idx="3">
                  <c:v>0.46</c:v>
                </c:pt>
                <c:pt idx="4" formatCode="#,##0.00;&quot;△&quot;#,##0.00">
                  <c:v>0</c:v>
                </c:pt>
              </c:numCache>
            </c:numRef>
          </c:val>
          <c:extLst>
            <c:ext xmlns:c16="http://schemas.microsoft.com/office/drawing/2014/chart" uri="{C3380CC4-5D6E-409C-BE32-E72D297353CC}">
              <c16:uniqueId val="{00000000-705A-4E7B-9643-A055EC9E07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705A-4E7B-9643-A055EC9E07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40.21</c:v>
                </c:pt>
                <c:pt idx="1">
                  <c:v>38.64</c:v>
                </c:pt>
                <c:pt idx="2">
                  <c:v>38.61</c:v>
                </c:pt>
                <c:pt idx="3">
                  <c:v>39.03</c:v>
                </c:pt>
                <c:pt idx="4">
                  <c:v>39.520000000000003</c:v>
                </c:pt>
              </c:numCache>
            </c:numRef>
          </c:val>
          <c:extLst>
            <c:ext xmlns:c16="http://schemas.microsoft.com/office/drawing/2014/chart" uri="{C3380CC4-5D6E-409C-BE32-E72D297353CC}">
              <c16:uniqueId val="{00000000-621D-4BEA-94E2-733455EA08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621D-4BEA-94E2-733455EA08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90.69</c:v>
                </c:pt>
                <c:pt idx="1">
                  <c:v>90.3</c:v>
                </c:pt>
                <c:pt idx="2">
                  <c:v>89.14</c:v>
                </c:pt>
                <c:pt idx="3">
                  <c:v>88.77</c:v>
                </c:pt>
                <c:pt idx="4">
                  <c:v>87.07</c:v>
                </c:pt>
              </c:numCache>
            </c:numRef>
          </c:val>
          <c:extLst>
            <c:ext xmlns:c16="http://schemas.microsoft.com/office/drawing/2014/chart" uri="{C3380CC4-5D6E-409C-BE32-E72D297353CC}">
              <c16:uniqueId val="{00000000-9148-483B-B63C-F3B3BC1FE2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9148-483B-B63C-F3B3BC1FE2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117.88</c:v>
                </c:pt>
                <c:pt idx="1">
                  <c:v>134.19999999999999</c:v>
                </c:pt>
                <c:pt idx="2">
                  <c:v>119.11</c:v>
                </c:pt>
                <c:pt idx="3">
                  <c:v>130.6</c:v>
                </c:pt>
                <c:pt idx="4">
                  <c:v>124.29</c:v>
                </c:pt>
              </c:numCache>
            </c:numRef>
          </c:val>
          <c:extLst>
            <c:ext xmlns:c16="http://schemas.microsoft.com/office/drawing/2014/chart" uri="{C3380CC4-5D6E-409C-BE32-E72D297353CC}">
              <c16:uniqueId val="{00000000-79F0-49DB-8379-7D7BD884F6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79F0-49DB-8379-7D7BD884F6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49.79</c:v>
                </c:pt>
                <c:pt idx="1">
                  <c:v>49.6</c:v>
                </c:pt>
                <c:pt idx="2">
                  <c:v>49.66</c:v>
                </c:pt>
                <c:pt idx="3">
                  <c:v>50.16</c:v>
                </c:pt>
                <c:pt idx="4">
                  <c:v>49.67</c:v>
                </c:pt>
              </c:numCache>
            </c:numRef>
          </c:val>
          <c:extLst>
            <c:ext xmlns:c16="http://schemas.microsoft.com/office/drawing/2014/chart" uri="{C3380CC4-5D6E-409C-BE32-E72D297353CC}">
              <c16:uniqueId val="{00000000-2E00-4AA1-B8F6-52D19F5ED5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2E00-4AA1-B8F6-52D19F5ED5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7.56</c:v>
                </c:pt>
                <c:pt idx="1">
                  <c:v>0</c:v>
                </c:pt>
                <c:pt idx="2" formatCode="#,##0.00;&quot;△&quot;#,##0.00;&quot;-&quot;">
                  <c:v>4.9800000000000004</c:v>
                </c:pt>
                <c:pt idx="3" formatCode="#,##0.00;&quot;△&quot;#,##0.00;&quot;-&quot;">
                  <c:v>6.43</c:v>
                </c:pt>
                <c:pt idx="4" formatCode="#,##0.00;&quot;△&quot;#,##0.00;&quot;-&quot;">
                  <c:v>7.47</c:v>
                </c:pt>
              </c:numCache>
            </c:numRef>
          </c:val>
          <c:extLst>
            <c:ext xmlns:c16="http://schemas.microsoft.com/office/drawing/2014/chart" uri="{C3380CC4-5D6E-409C-BE32-E72D297353CC}">
              <c16:uniqueId val="{00000000-6F35-45BA-80CE-7A5EB5279A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6F35-45BA-80CE-7A5EB5279A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6-428A-8134-4A677589C8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796-428A-8134-4A677589C8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4687.7299999999996</c:v>
                </c:pt>
                <c:pt idx="1">
                  <c:v>435.11</c:v>
                </c:pt>
                <c:pt idx="2">
                  <c:v>797.77</c:v>
                </c:pt>
                <c:pt idx="3">
                  <c:v>647.29999999999995</c:v>
                </c:pt>
                <c:pt idx="4">
                  <c:v>788.81</c:v>
                </c:pt>
              </c:numCache>
            </c:numRef>
          </c:val>
          <c:extLst>
            <c:ext xmlns:c16="http://schemas.microsoft.com/office/drawing/2014/chart" uri="{C3380CC4-5D6E-409C-BE32-E72D297353CC}">
              <c16:uniqueId val="{00000000-BB66-4976-ABDA-96B8EDAF47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B66-4976-ABDA-96B8EDAF47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247.72</c:v>
                </c:pt>
                <c:pt idx="1">
                  <c:v>297.29000000000002</c:v>
                </c:pt>
                <c:pt idx="2">
                  <c:v>318.45</c:v>
                </c:pt>
                <c:pt idx="3">
                  <c:v>328.26</c:v>
                </c:pt>
                <c:pt idx="4">
                  <c:v>362.96</c:v>
                </c:pt>
              </c:numCache>
            </c:numRef>
          </c:val>
          <c:extLst>
            <c:ext xmlns:c16="http://schemas.microsoft.com/office/drawing/2014/chart" uri="{C3380CC4-5D6E-409C-BE32-E72D297353CC}">
              <c16:uniqueId val="{00000000-46D2-4AEF-9711-AD9000BD38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46D2-4AEF-9711-AD9000BD38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114.8</c:v>
                </c:pt>
                <c:pt idx="1">
                  <c:v>136.29</c:v>
                </c:pt>
                <c:pt idx="2">
                  <c:v>117.82</c:v>
                </c:pt>
                <c:pt idx="3">
                  <c:v>127.48</c:v>
                </c:pt>
                <c:pt idx="4">
                  <c:v>120.03</c:v>
                </c:pt>
              </c:numCache>
            </c:numRef>
          </c:val>
          <c:extLst>
            <c:ext xmlns:c16="http://schemas.microsoft.com/office/drawing/2014/chart" uri="{C3380CC4-5D6E-409C-BE32-E72D297353CC}">
              <c16:uniqueId val="{00000000-DF69-4CC8-8FD2-E3D24E8D16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DF69-4CC8-8FD2-E3D24E8D16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106.92</c:v>
                </c:pt>
                <c:pt idx="1">
                  <c:v>90.4</c:v>
                </c:pt>
                <c:pt idx="2">
                  <c:v>104.74</c:v>
                </c:pt>
                <c:pt idx="3">
                  <c:v>97.12</c:v>
                </c:pt>
                <c:pt idx="4">
                  <c:v>103.34</c:v>
                </c:pt>
              </c:numCache>
            </c:numRef>
          </c:val>
          <c:extLst>
            <c:ext xmlns:c16="http://schemas.microsoft.com/office/drawing/2014/chart" uri="{C3380CC4-5D6E-409C-BE32-E72D297353CC}">
              <c16:uniqueId val="{00000000-5321-4300-BACD-0505C05E0F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321-4300-BACD-0505C05E0F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安芸市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17736</v>
      </c>
      <c r="AM8" s="59"/>
      <c r="AN8" s="59"/>
      <c r="AO8" s="59"/>
      <c r="AP8" s="59"/>
      <c r="AQ8" s="59"/>
      <c r="AR8" s="59"/>
      <c r="AS8" s="59"/>
      <c r="AT8" s="50">
        <f>データ!$S$6</f>
        <v>317.20999999999998</v>
      </c>
      <c r="AU8" s="51"/>
      <c r="AV8" s="51"/>
      <c r="AW8" s="51"/>
      <c r="AX8" s="51"/>
      <c r="AY8" s="51"/>
      <c r="AZ8" s="51"/>
      <c r="BA8" s="51"/>
      <c r="BB8" s="52">
        <f>データ!$T$6</f>
        <v>55.91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72.489999999999995</v>
      </c>
      <c r="J10" s="51"/>
      <c r="K10" s="51"/>
      <c r="L10" s="51"/>
      <c r="M10" s="51"/>
      <c r="N10" s="51"/>
      <c r="O10" s="62"/>
      <c r="P10" s="52">
        <f>データ!$P$6</f>
        <v>97.05</v>
      </c>
      <c r="Q10" s="52"/>
      <c r="R10" s="52"/>
      <c r="S10" s="52"/>
      <c r="T10" s="52"/>
      <c r="U10" s="52"/>
      <c r="V10" s="52"/>
      <c r="W10" s="59">
        <f>データ!$Q$6</f>
        <v>2160</v>
      </c>
      <c r="X10" s="59"/>
      <c r="Y10" s="59"/>
      <c r="Z10" s="59"/>
      <c r="AA10" s="59"/>
      <c r="AB10" s="59"/>
      <c r="AC10" s="59"/>
      <c r="AD10" s="2"/>
      <c r="AE10" s="2"/>
      <c r="AF10" s="2"/>
      <c r="AG10" s="2"/>
      <c r="AH10" s="4"/>
      <c r="AI10" s="4"/>
      <c r="AJ10" s="4"/>
      <c r="AK10" s="4"/>
      <c r="AL10" s="59">
        <f>データ!$U$6</f>
        <v>17031</v>
      </c>
      <c r="AM10" s="59"/>
      <c r="AN10" s="59"/>
      <c r="AO10" s="59"/>
      <c r="AP10" s="59"/>
      <c r="AQ10" s="59"/>
      <c r="AR10" s="59"/>
      <c r="AS10" s="59"/>
      <c r="AT10" s="50">
        <f>データ!$V$6</f>
        <v>26.4</v>
      </c>
      <c r="AU10" s="51"/>
      <c r="AV10" s="51"/>
      <c r="AW10" s="51"/>
      <c r="AX10" s="51"/>
      <c r="AY10" s="51"/>
      <c r="AZ10" s="51"/>
      <c r="BA10" s="51"/>
      <c r="BB10" s="52">
        <f>データ!$W$6</f>
        <v>645.11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vKp2Ohp/rlok1zO14RkOlZGVu5yr+GHzI5/DAwuLUegmIfj9Ou9FFQvEq+5NV7Hl5x3mDG/rSMCBJ4PAtb68g==" saltValue="q2D7YCROdqfdKMXKJe9Ii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392031</v>
      </c>
      <c r="D6" s="33">
        <f t="shared" si="3"/>
        <v>46</v>
      </c>
      <c r="E6" s="33">
        <f t="shared" si="3"/>
        <v>1</v>
      </c>
      <c r="F6" s="33">
        <f t="shared" si="3"/>
        <v>0</v>
      </c>
      <c r="G6" s="33">
        <f t="shared" si="3"/>
        <v>1</v>
      </c>
      <c r="H6" s="33" t="str">
        <f t="shared" si="3"/>
        <v>高知県　安芸市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72.489999999999995</v>
      </c>
      <c r="P6" s="34">
        <f t="shared" si="3"/>
        <v>97.05</v>
      </c>
      <c r="Q6" s="34">
        <f t="shared" si="3"/>
        <v>2160</v>
      </c>
      <c r="R6" s="34">
        <f t="shared" si="3"/>
        <v>17736</v>
      </c>
      <c r="S6" s="34">
        <f t="shared" si="3"/>
        <v>317.20999999999998</v>
      </c>
      <c r="T6" s="34">
        <f t="shared" si="3"/>
        <v>55.91</v>
      </c>
      <c r="U6" s="34">
        <f t="shared" si="3"/>
        <v>17031</v>
      </c>
      <c r="V6" s="34">
        <f t="shared" si="3"/>
        <v>26.4</v>
      </c>
      <c r="W6" s="34">
        <f t="shared" si="3"/>
        <v>645.11</v>
      </c>
      <c r="X6" s="35">
        <f>IF(X7="",NA(),X7)</f>
        <v>117.88</v>
      </c>
      <c r="Y6" s="35">
        <f t="shared" ref="Y6:AG6" si="4">IF(Y7="",NA(),Y7)</f>
        <v>134.19999999999999</v>
      </c>
      <c r="Z6" s="35">
        <f t="shared" si="4"/>
        <v>119.11</v>
      </c>
      <c r="AA6" s="35">
        <f t="shared" si="4"/>
        <v>130.6</v>
      </c>
      <c r="AB6" s="35">
        <f t="shared" si="4"/>
        <v>124.29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4687.7299999999996</v>
      </c>
      <c r="AU6" s="35">
        <f t="shared" ref="AU6:BC6" si="6">IF(AU7="",NA(),AU7)</f>
        <v>435.11</v>
      </c>
      <c r="AV6" s="35">
        <f t="shared" si="6"/>
        <v>797.77</v>
      </c>
      <c r="AW6" s="35">
        <f t="shared" si="6"/>
        <v>647.29999999999995</v>
      </c>
      <c r="AX6" s="35">
        <f t="shared" si="6"/>
        <v>788.81</v>
      </c>
      <c r="AY6" s="35">
        <f t="shared" si="6"/>
        <v>963.24</v>
      </c>
      <c r="AZ6" s="35">
        <f t="shared" si="6"/>
        <v>381.53</v>
      </c>
      <c r="BA6" s="35">
        <f t="shared" si="6"/>
        <v>391.54</v>
      </c>
      <c r="BB6" s="35">
        <f t="shared" si="6"/>
        <v>384.34</v>
      </c>
      <c r="BC6" s="35">
        <f t="shared" si="6"/>
        <v>359.47</v>
      </c>
      <c r="BD6" s="34" t="str">
        <f>IF(BD7="","",IF(BD7="-","【-】","【"&amp;SUBSTITUTE(TEXT(BD7,"#,##0.00"),"-","△")&amp;"】"))</f>
        <v>【264.34】</v>
      </c>
      <c r="BE6" s="35">
        <f>IF(BE7="",NA(),BE7)</f>
        <v>247.72</v>
      </c>
      <c r="BF6" s="35">
        <f t="shared" ref="BF6:BN6" si="7">IF(BF7="",NA(),BF7)</f>
        <v>297.29000000000002</v>
      </c>
      <c r="BG6" s="35">
        <f t="shared" si="7"/>
        <v>318.45</v>
      </c>
      <c r="BH6" s="35">
        <f t="shared" si="7"/>
        <v>328.26</v>
      </c>
      <c r="BI6" s="35">
        <f t="shared" si="7"/>
        <v>362.96</v>
      </c>
      <c r="BJ6" s="35">
        <f t="shared" si="7"/>
        <v>400.38</v>
      </c>
      <c r="BK6" s="35">
        <f t="shared" si="7"/>
        <v>393.27</v>
      </c>
      <c r="BL6" s="35">
        <f t="shared" si="7"/>
        <v>386.97</v>
      </c>
      <c r="BM6" s="35">
        <f t="shared" si="7"/>
        <v>380.58</v>
      </c>
      <c r="BN6" s="35">
        <f t="shared" si="7"/>
        <v>401.79</v>
      </c>
      <c r="BO6" s="34" t="str">
        <f>IF(BO7="","",IF(BO7="-","【-】","【"&amp;SUBSTITUTE(TEXT(BO7,"#,##0.00"),"-","△")&amp;"】"))</f>
        <v>【274.27】</v>
      </c>
      <c r="BP6" s="35">
        <f>IF(BP7="",NA(),BP7)</f>
        <v>114.8</v>
      </c>
      <c r="BQ6" s="35">
        <f t="shared" ref="BQ6:BY6" si="8">IF(BQ7="",NA(),BQ7)</f>
        <v>136.29</v>
      </c>
      <c r="BR6" s="35">
        <f t="shared" si="8"/>
        <v>117.82</v>
      </c>
      <c r="BS6" s="35">
        <f t="shared" si="8"/>
        <v>127.48</v>
      </c>
      <c r="BT6" s="35">
        <f t="shared" si="8"/>
        <v>120.03</v>
      </c>
      <c r="BU6" s="35">
        <f t="shared" si="8"/>
        <v>96.56</v>
      </c>
      <c r="BV6" s="35">
        <f t="shared" si="8"/>
        <v>100.47</v>
      </c>
      <c r="BW6" s="35">
        <f t="shared" si="8"/>
        <v>101.72</v>
      </c>
      <c r="BX6" s="35">
        <f t="shared" si="8"/>
        <v>102.38</v>
      </c>
      <c r="BY6" s="35">
        <f t="shared" si="8"/>
        <v>100.12</v>
      </c>
      <c r="BZ6" s="34" t="str">
        <f>IF(BZ7="","",IF(BZ7="-","【-】","【"&amp;SUBSTITUTE(TEXT(BZ7,"#,##0.00"),"-","△")&amp;"】"))</f>
        <v>【104.36】</v>
      </c>
      <c r="CA6" s="35">
        <f>IF(CA7="",NA(),CA7)</f>
        <v>106.92</v>
      </c>
      <c r="CB6" s="35">
        <f t="shared" ref="CB6:CJ6" si="9">IF(CB7="",NA(),CB7)</f>
        <v>90.4</v>
      </c>
      <c r="CC6" s="35">
        <f t="shared" si="9"/>
        <v>104.74</v>
      </c>
      <c r="CD6" s="35">
        <f t="shared" si="9"/>
        <v>97.12</v>
      </c>
      <c r="CE6" s="35">
        <f t="shared" si="9"/>
        <v>103.34</v>
      </c>
      <c r="CF6" s="35">
        <f t="shared" si="9"/>
        <v>177.14</v>
      </c>
      <c r="CG6" s="35">
        <f t="shared" si="9"/>
        <v>169.82</v>
      </c>
      <c r="CH6" s="35">
        <f t="shared" si="9"/>
        <v>168.2</v>
      </c>
      <c r="CI6" s="35">
        <f t="shared" si="9"/>
        <v>168.67</v>
      </c>
      <c r="CJ6" s="35">
        <f t="shared" si="9"/>
        <v>174.97</v>
      </c>
      <c r="CK6" s="34" t="str">
        <f>IF(CK7="","",IF(CK7="-","【-】","【"&amp;SUBSTITUTE(TEXT(CK7,"#,##0.00"),"-","△")&amp;"】"))</f>
        <v>【165.71】</v>
      </c>
      <c r="CL6" s="35">
        <f>IF(CL7="",NA(),CL7)</f>
        <v>40.21</v>
      </c>
      <c r="CM6" s="35">
        <f t="shared" ref="CM6:CU6" si="10">IF(CM7="",NA(),CM7)</f>
        <v>38.64</v>
      </c>
      <c r="CN6" s="35">
        <f t="shared" si="10"/>
        <v>38.61</v>
      </c>
      <c r="CO6" s="35">
        <f t="shared" si="10"/>
        <v>39.03</v>
      </c>
      <c r="CP6" s="35">
        <f t="shared" si="10"/>
        <v>39.520000000000003</v>
      </c>
      <c r="CQ6" s="35">
        <f t="shared" si="10"/>
        <v>55.64</v>
      </c>
      <c r="CR6" s="35">
        <f t="shared" si="10"/>
        <v>55.13</v>
      </c>
      <c r="CS6" s="35">
        <f t="shared" si="10"/>
        <v>54.77</v>
      </c>
      <c r="CT6" s="35">
        <f t="shared" si="10"/>
        <v>54.92</v>
      </c>
      <c r="CU6" s="35">
        <f t="shared" si="10"/>
        <v>55.63</v>
      </c>
      <c r="CV6" s="34" t="str">
        <f>IF(CV7="","",IF(CV7="-","【-】","【"&amp;SUBSTITUTE(TEXT(CV7,"#,##0.00"),"-","△")&amp;"】"))</f>
        <v>【60.41】</v>
      </c>
      <c r="CW6" s="35">
        <f>IF(CW7="",NA(),CW7)</f>
        <v>90.69</v>
      </c>
      <c r="CX6" s="35">
        <f t="shared" ref="CX6:DF6" si="11">IF(CX7="",NA(),CX7)</f>
        <v>90.3</v>
      </c>
      <c r="CY6" s="35">
        <f t="shared" si="11"/>
        <v>89.14</v>
      </c>
      <c r="CZ6" s="35">
        <f t="shared" si="11"/>
        <v>88.77</v>
      </c>
      <c r="DA6" s="35">
        <f t="shared" si="11"/>
        <v>87.07</v>
      </c>
      <c r="DB6" s="35">
        <f t="shared" si="11"/>
        <v>83.09</v>
      </c>
      <c r="DC6" s="35">
        <f t="shared" si="11"/>
        <v>83</v>
      </c>
      <c r="DD6" s="35">
        <f t="shared" si="11"/>
        <v>82.89</v>
      </c>
      <c r="DE6" s="35">
        <f t="shared" si="11"/>
        <v>82.66</v>
      </c>
      <c r="DF6" s="35">
        <f t="shared" si="11"/>
        <v>82.04</v>
      </c>
      <c r="DG6" s="34" t="str">
        <f>IF(DG7="","",IF(DG7="-","【-】","【"&amp;SUBSTITUTE(TEXT(DG7,"#,##0.00"),"-","△")&amp;"】"))</f>
        <v>【89.93】</v>
      </c>
      <c r="DH6" s="35">
        <f>IF(DH7="",NA(),DH7)</f>
        <v>49.79</v>
      </c>
      <c r="DI6" s="35">
        <f t="shared" ref="DI6:DQ6" si="12">IF(DI7="",NA(),DI7)</f>
        <v>49.6</v>
      </c>
      <c r="DJ6" s="35">
        <f t="shared" si="12"/>
        <v>49.66</v>
      </c>
      <c r="DK6" s="35">
        <f t="shared" si="12"/>
        <v>50.16</v>
      </c>
      <c r="DL6" s="35">
        <f t="shared" si="12"/>
        <v>49.67</v>
      </c>
      <c r="DM6" s="35">
        <f t="shared" si="12"/>
        <v>39.06</v>
      </c>
      <c r="DN6" s="35">
        <f t="shared" si="12"/>
        <v>46.66</v>
      </c>
      <c r="DO6" s="35">
        <f t="shared" si="12"/>
        <v>47.46</v>
      </c>
      <c r="DP6" s="35">
        <f t="shared" si="12"/>
        <v>48.49</v>
      </c>
      <c r="DQ6" s="35">
        <f t="shared" si="12"/>
        <v>48.05</v>
      </c>
      <c r="DR6" s="34" t="str">
        <f>IF(DR7="","",IF(DR7="-","【-】","【"&amp;SUBSTITUTE(TEXT(DR7,"#,##0.00"),"-","△")&amp;"】"))</f>
        <v>【48.12】</v>
      </c>
      <c r="DS6" s="35">
        <f>IF(DS7="",NA(),DS7)</f>
        <v>7.56</v>
      </c>
      <c r="DT6" s="34">
        <f t="shared" ref="DT6:EB6" si="13">IF(DT7="",NA(),DT7)</f>
        <v>0</v>
      </c>
      <c r="DU6" s="35">
        <f t="shared" si="13"/>
        <v>4.9800000000000004</v>
      </c>
      <c r="DV6" s="35">
        <f t="shared" si="13"/>
        <v>6.43</v>
      </c>
      <c r="DW6" s="35">
        <f t="shared" si="13"/>
        <v>7.47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1.5</v>
      </c>
      <c r="EE6" s="35">
        <f t="shared" ref="EE6:EM6" si="14">IF(EE7="",NA(),EE7)</f>
        <v>0.69</v>
      </c>
      <c r="EF6" s="35">
        <f t="shared" si="14"/>
        <v>0.11</v>
      </c>
      <c r="EG6" s="35">
        <f t="shared" si="14"/>
        <v>0.46</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392031</v>
      </c>
      <c r="D7" s="37">
        <v>46</v>
      </c>
      <c r="E7" s="37">
        <v>1</v>
      </c>
      <c r="F7" s="37">
        <v>0</v>
      </c>
      <c r="G7" s="37">
        <v>1</v>
      </c>
      <c r="H7" s="37" t="s">
        <v>105</v>
      </c>
      <c r="I7" s="37" t="s">
        <v>106</v>
      </c>
      <c r="J7" s="37" t="s">
        <v>107</v>
      </c>
      <c r="K7" s="37" t="s">
        <v>108</v>
      </c>
      <c r="L7" s="37" t="s">
        <v>109</v>
      </c>
      <c r="M7" s="37" t="s">
        <v>110</v>
      </c>
      <c r="N7" s="38" t="s">
        <v>111</v>
      </c>
      <c r="O7" s="38">
        <v>72.489999999999995</v>
      </c>
      <c r="P7" s="38">
        <v>97.05</v>
      </c>
      <c r="Q7" s="38">
        <v>2160</v>
      </c>
      <c r="R7" s="38">
        <v>17736</v>
      </c>
      <c r="S7" s="38">
        <v>317.20999999999998</v>
      </c>
      <c r="T7" s="38">
        <v>55.91</v>
      </c>
      <c r="U7" s="38">
        <v>17031</v>
      </c>
      <c r="V7" s="38">
        <v>26.4</v>
      </c>
      <c r="W7" s="38">
        <v>645.11</v>
      </c>
      <c r="X7" s="38">
        <v>117.88</v>
      </c>
      <c r="Y7" s="38">
        <v>134.19999999999999</v>
      </c>
      <c r="Z7" s="38">
        <v>119.11</v>
      </c>
      <c r="AA7" s="38">
        <v>130.6</v>
      </c>
      <c r="AB7" s="38">
        <v>124.29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4687.7299999999996</v>
      </c>
      <c r="AU7" s="38">
        <v>435.11</v>
      </c>
      <c r="AV7" s="38">
        <v>797.77</v>
      </c>
      <c r="AW7" s="38">
        <v>647.29999999999995</v>
      </c>
      <c r="AX7" s="38">
        <v>788.81</v>
      </c>
      <c r="AY7" s="38">
        <v>963.24</v>
      </c>
      <c r="AZ7" s="38">
        <v>381.53</v>
      </c>
      <c r="BA7" s="38">
        <v>391.54</v>
      </c>
      <c r="BB7" s="38">
        <v>384.34</v>
      </c>
      <c r="BC7" s="38">
        <v>359.47</v>
      </c>
      <c r="BD7" s="38">
        <v>264.33999999999997</v>
      </c>
      <c r="BE7" s="38">
        <v>247.72</v>
      </c>
      <c r="BF7" s="38">
        <v>297.29000000000002</v>
      </c>
      <c r="BG7" s="38">
        <v>318.45</v>
      </c>
      <c r="BH7" s="38">
        <v>328.26</v>
      </c>
      <c r="BI7" s="38">
        <v>362.96</v>
      </c>
      <c r="BJ7" s="38">
        <v>400.38</v>
      </c>
      <c r="BK7" s="38">
        <v>393.27</v>
      </c>
      <c r="BL7" s="38">
        <v>386.97</v>
      </c>
      <c r="BM7" s="38">
        <v>380.58</v>
      </c>
      <c r="BN7" s="38">
        <v>401.79</v>
      </c>
      <c r="BO7" s="38">
        <v>274.27</v>
      </c>
      <c r="BP7" s="38">
        <v>114.8</v>
      </c>
      <c r="BQ7" s="38">
        <v>136.29</v>
      </c>
      <c r="BR7" s="38">
        <v>117.82</v>
      </c>
      <c r="BS7" s="38">
        <v>127.48</v>
      </c>
      <c r="BT7" s="38">
        <v>120.03</v>
      </c>
      <c r="BU7" s="38">
        <v>96.56</v>
      </c>
      <c r="BV7" s="38">
        <v>100.47</v>
      </c>
      <c r="BW7" s="38">
        <v>101.72</v>
      </c>
      <c r="BX7" s="38">
        <v>102.38</v>
      </c>
      <c r="BY7" s="38">
        <v>100.12</v>
      </c>
      <c r="BZ7" s="38">
        <v>104.36</v>
      </c>
      <c r="CA7" s="38">
        <v>106.92</v>
      </c>
      <c r="CB7" s="38">
        <v>90.4</v>
      </c>
      <c r="CC7" s="38">
        <v>104.74</v>
      </c>
      <c r="CD7" s="38">
        <v>97.12</v>
      </c>
      <c r="CE7" s="38">
        <v>103.34</v>
      </c>
      <c r="CF7" s="38">
        <v>177.14</v>
      </c>
      <c r="CG7" s="38">
        <v>169.82</v>
      </c>
      <c r="CH7" s="38">
        <v>168.2</v>
      </c>
      <c r="CI7" s="38">
        <v>168.67</v>
      </c>
      <c r="CJ7" s="38">
        <v>174.97</v>
      </c>
      <c r="CK7" s="38">
        <v>165.71</v>
      </c>
      <c r="CL7" s="38">
        <v>40.21</v>
      </c>
      <c r="CM7" s="38">
        <v>38.64</v>
      </c>
      <c r="CN7" s="38">
        <v>38.61</v>
      </c>
      <c r="CO7" s="38">
        <v>39.03</v>
      </c>
      <c r="CP7" s="38">
        <v>39.520000000000003</v>
      </c>
      <c r="CQ7" s="38">
        <v>55.64</v>
      </c>
      <c r="CR7" s="38">
        <v>55.13</v>
      </c>
      <c r="CS7" s="38">
        <v>54.77</v>
      </c>
      <c r="CT7" s="38">
        <v>54.92</v>
      </c>
      <c r="CU7" s="38">
        <v>55.63</v>
      </c>
      <c r="CV7" s="38">
        <v>60.41</v>
      </c>
      <c r="CW7" s="38">
        <v>90.69</v>
      </c>
      <c r="CX7" s="38">
        <v>90.3</v>
      </c>
      <c r="CY7" s="38">
        <v>89.14</v>
      </c>
      <c r="CZ7" s="38">
        <v>88.77</v>
      </c>
      <c r="DA7" s="38">
        <v>87.07</v>
      </c>
      <c r="DB7" s="38">
        <v>83.09</v>
      </c>
      <c r="DC7" s="38">
        <v>83</v>
      </c>
      <c r="DD7" s="38">
        <v>82.89</v>
      </c>
      <c r="DE7" s="38">
        <v>82.66</v>
      </c>
      <c r="DF7" s="38">
        <v>82.04</v>
      </c>
      <c r="DG7" s="38">
        <v>89.93</v>
      </c>
      <c r="DH7" s="38">
        <v>49.79</v>
      </c>
      <c r="DI7" s="38">
        <v>49.6</v>
      </c>
      <c r="DJ7" s="38">
        <v>49.66</v>
      </c>
      <c r="DK7" s="38">
        <v>50.16</v>
      </c>
      <c r="DL7" s="38">
        <v>49.67</v>
      </c>
      <c r="DM7" s="38">
        <v>39.06</v>
      </c>
      <c r="DN7" s="38">
        <v>46.66</v>
      </c>
      <c r="DO7" s="38">
        <v>47.46</v>
      </c>
      <c r="DP7" s="38">
        <v>48.49</v>
      </c>
      <c r="DQ7" s="38">
        <v>48.05</v>
      </c>
      <c r="DR7" s="38">
        <v>48.12</v>
      </c>
      <c r="DS7" s="38">
        <v>7.56</v>
      </c>
      <c r="DT7" s="38">
        <v>0</v>
      </c>
      <c r="DU7" s="38">
        <v>4.9800000000000004</v>
      </c>
      <c r="DV7" s="38">
        <v>6.43</v>
      </c>
      <c r="DW7" s="38">
        <v>7.47</v>
      </c>
      <c r="DX7" s="38">
        <v>8.8699999999999992</v>
      </c>
      <c r="DY7" s="38">
        <v>9.85</v>
      </c>
      <c r="DZ7" s="38">
        <v>9.7100000000000009</v>
      </c>
      <c r="EA7" s="38">
        <v>12.79</v>
      </c>
      <c r="EB7" s="38">
        <v>13.39</v>
      </c>
      <c r="EC7" s="38">
        <v>15.89</v>
      </c>
      <c r="ED7" s="38">
        <v>1.5</v>
      </c>
      <c r="EE7" s="38">
        <v>0.69</v>
      </c>
      <c r="EF7" s="38">
        <v>0.11</v>
      </c>
      <c r="EG7" s="38">
        <v>0.46</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2019-01-17T00:55:40Z</cp:lastPrinted>
  <dcterms:created xsi:type="dcterms:W3CDTF">2018-12-03T08:37:28Z</dcterms:created>
  <dcterms:modified xsi:type="dcterms:W3CDTF">2019-01-22T04:53:10Z</dcterms:modified>
  <cp:category/>
</cp:coreProperties>
</file>