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Mywebsv\００共通\１３病院\０６田岡\【経営比較分析表】2017_393410_46_060\"/>
    </mc:Choice>
  </mc:AlternateContent>
  <xr:revisionPtr revIDLastSave="0" documentId="10_ncr:8100000_{4C1E0634-F375-4057-A689-4DDF711F9983}" xr6:coauthVersionLast="34" xr6:coauthVersionMax="34" xr10:uidLastSave="{00000000-0000-0000-0000-000000000000}"/>
  <workbookProtection workbookAlgorithmName="SHA-512" workbookHashValue="ykyXowuqLzPiauKv8JOzbchVbqxLOMTkClcdmgSC7cNlv/JBSxu3kEYeWPZquU/mQ7VlRUt3wRU1VCsK2vwuVQ==" workbookSaltValue="0ePSw9rjaq2yLm9KB21Ch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H78" i="4" l="1"/>
  <c r="IZ54" i="4"/>
  <c r="IZ32" i="4"/>
  <c r="HM78" i="4"/>
  <c r="FL54" i="4"/>
  <c r="FL32" i="4"/>
  <c r="MN54" i="4"/>
  <c r="CS78" i="4"/>
  <c r="BX54" i="4"/>
  <c r="BX32" i="4"/>
  <c r="MN32" i="4"/>
  <c r="C11" i="5"/>
  <c r="D11" i="5"/>
  <c r="E11" i="5"/>
  <c r="B11" i="5"/>
  <c r="FH78" i="4" l="1"/>
  <c r="DS54" i="4"/>
  <c r="DS32" i="4"/>
  <c r="HG32" i="4"/>
  <c r="AN78" i="4"/>
  <c r="AE54" i="4"/>
  <c r="AE32" i="4"/>
  <c r="KU54" i="4"/>
  <c r="KU32" i="4"/>
  <c r="KC78" i="4"/>
  <c r="HG54" i="4"/>
  <c r="LY54" i="4"/>
  <c r="LY32" i="4"/>
  <c r="LO78" i="4"/>
  <c r="IK54" i="4"/>
  <c r="IK32" i="4"/>
  <c r="BI54" i="4"/>
  <c r="BI32" i="4"/>
  <c r="GT78" i="4"/>
  <c r="EW54" i="4"/>
  <c r="EW32" i="4"/>
  <c r="BZ78" i="4"/>
  <c r="JJ78" i="4"/>
  <c r="GR54" i="4"/>
  <c r="GR32" i="4"/>
  <c r="EO78" i="4"/>
  <c r="DD54" i="4"/>
  <c r="DD32" i="4"/>
  <c r="KF32" i="4"/>
  <c r="U78" i="4"/>
  <c r="P54" i="4"/>
  <c r="P32" i="4"/>
  <c r="KF54" i="4"/>
  <c r="BG78" i="4"/>
  <c r="AT54" i="4"/>
  <c r="AT32" i="4"/>
  <c r="LJ54" i="4"/>
  <c r="LJ32" i="4"/>
  <c r="GA78" i="4"/>
  <c r="EH54" i="4"/>
  <c r="KV78" i="4"/>
  <c r="HV54" i="4"/>
  <c r="HV32" i="4"/>
  <c r="EH32" i="4"/>
</calcChain>
</file>

<file path=xl/sharedStrings.xml><?xml version="1.0" encoding="utf-8"?>
<sst xmlns="http://schemas.openxmlformats.org/spreadsheetml/2006/main" count="286" uniqueCount="148">
  <si>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</si>
  <si>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</si>
  <si>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</si>
  <si>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</si>
  <si>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</si>
  <si>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</si>
  <si>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</si>
  <si>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</si>
  <si>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</si>
  <si>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</si>
  <si>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</si>
  <si>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</si>
  <si>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</si>
  <si>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</si>
  <si>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</si>
  <si>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</si>
  <si>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</si>
  <si>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</si>
  <si>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</si>
  <si>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</si>
  <si>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</si>
  <si>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</si>
  <si>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</si>
  <si>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</si>
  <si>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</si>
  <si>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</si>
  <si>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</si>
  <si>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</si>
  <si>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</si>
  <si>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</si>
  <si>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</si>
  <si>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</si>
  <si>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</si>
  <si>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</si>
  <si>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</si>
  <si>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</si>
  <si>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</si>
  <si>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</si>
  <si>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</si>
  <si>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</si>
  <si>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</si>
  <si>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</si>
  <si>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</si>
  <si>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</si>
  <si>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</si>
  <si>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</si>
  <si>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</si>
  <si>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</si>
  <si>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</si>
  <si>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</si>
  <si>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</si>
  <si>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</si>
  <si>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</si>
  <si>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</si>
  <si>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</si>
  <si>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</si>
  <si>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</si>
  <si>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</si>
  <si>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</si>
  <si>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</si>
  <si>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</si>
  <si>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</si>
  <si>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</si>
  <si>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</si>
  <si>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</si>
  <si>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</si>
  <si>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</si>
  <si>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</si>
  <si>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</si>
  <si>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</si>
  <si>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</si>
  <si>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</si>
  <si>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</si>
  <si>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</si>
  <si>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</si>
  <si>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</si>
  <si>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</si>
  <si>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</si>
  <si>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</si>
  <si>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</si>
  <si>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</si>
  <si>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</si>
  <si>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</si>
  <si>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</si>
  <si>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</si>
  <si>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</si>
  <si>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</si>
  <si>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</si>
  <si>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</si>
  <si>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</si>
  <si>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</si>
  <si>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</si>
  <si>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</si>
  <si>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</si>
  <si>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</si>
  <si>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</si>
  <si>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</si>
  <si>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</si>
  <si>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</si>
  <si>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</si>
  <si>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</si>
  <si>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</si>
  <si>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</si>
  <si>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</si>
  <si>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</si>
  <si>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</si>
  <si>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</si>
  <si>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</si>
  <si>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</si>
  <si>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</si>
  <si>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</si>
  <si>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</si>
  <si>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</si>
  <si>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</si>
  <si>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</si>
  <si>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</si>
  <si>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</si>
  <si>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</si>
  <si>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</si>
  <si>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</si>
  <si>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</si>
  <si>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</si>
  <si>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</si>
  <si>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</si>
  <si>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本山町</t>
  </si>
  <si>
    <t>嶺北中央病院</t>
  </si>
  <si>
    <t>当然財務</t>
  </si>
  <si>
    <t>病院事業</t>
  </si>
  <si>
    <t>一般病院</t>
  </si>
  <si>
    <t>50床以上～100床未満</t>
  </si>
  <si>
    <t>非設置</t>
  </si>
  <si>
    <t>直営</t>
  </si>
  <si>
    <t>対象</t>
  </si>
  <si>
    <t>透 訓</t>
  </si>
  <si>
    <t>救 臨 へ</t>
  </si>
  <si>
    <t>第２種該当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</si>
  <si>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</si>
  <si>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</si>
  <si>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</si>
  <si>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</si>
  <si>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</si>
  <si>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</si>
  <si>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</si>
  <si>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</si>
  <si>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間へき地の嶺北地域唯一の公立病院として住民の方々が安心して生活できるよう安心安全な医療を提供している。過疎地域においては他の民間医療機関では対処できない夜間・休日の救急医療や予防接種・学校検診、在宅医療など保健福祉分野も含めて包括的な医療を展開し、地域に貢献している。</t>
    <rPh sb="1" eb="3">
      <t>サンカン</t>
    </rPh>
    <rPh sb="5" eb="6">
      <t>チ</t>
    </rPh>
    <rPh sb="7" eb="8">
      <t>ミネ</t>
    </rPh>
    <rPh sb="8" eb="9">
      <t>キタ</t>
    </rPh>
    <rPh sb="9" eb="11">
      <t>チイキ</t>
    </rPh>
    <rPh sb="11" eb="13">
      <t>ユイイツ</t>
    </rPh>
    <rPh sb="14" eb="16">
      <t>コウリツ</t>
    </rPh>
    <rPh sb="16" eb="18">
      <t>ビョウイン</t>
    </rPh>
    <rPh sb="21" eb="23">
      <t>ジュウミン</t>
    </rPh>
    <rPh sb="24" eb="26">
      <t>カタガタ</t>
    </rPh>
    <rPh sb="27" eb="29">
      <t>アンシン</t>
    </rPh>
    <rPh sb="31" eb="33">
      <t>セイカツ</t>
    </rPh>
    <rPh sb="38" eb="40">
      <t>アンシン</t>
    </rPh>
    <rPh sb="40" eb="42">
      <t>アンゼン</t>
    </rPh>
    <rPh sb="43" eb="45">
      <t>イリョウ</t>
    </rPh>
    <rPh sb="46" eb="48">
      <t>テイキョウ</t>
    </rPh>
    <rPh sb="53" eb="55">
      <t>カソ</t>
    </rPh>
    <rPh sb="55" eb="57">
      <t>チイキ</t>
    </rPh>
    <rPh sb="62" eb="63">
      <t>タ</t>
    </rPh>
    <rPh sb="64" eb="66">
      <t>ミンカン</t>
    </rPh>
    <rPh sb="66" eb="68">
      <t>イリョウ</t>
    </rPh>
    <rPh sb="68" eb="70">
      <t>キカン</t>
    </rPh>
    <rPh sb="72" eb="74">
      <t>タイショ</t>
    </rPh>
    <rPh sb="78" eb="80">
      <t>ヤカン</t>
    </rPh>
    <rPh sb="81" eb="83">
      <t>キュウジツ</t>
    </rPh>
    <rPh sb="84" eb="86">
      <t>キュウキュウ</t>
    </rPh>
    <rPh sb="86" eb="88">
      <t>イリョウ</t>
    </rPh>
    <rPh sb="89" eb="93">
      <t>ヨボウセッシュ</t>
    </rPh>
    <rPh sb="94" eb="96">
      <t>ガッコウ</t>
    </rPh>
    <rPh sb="96" eb="98">
      <t>ケンシン</t>
    </rPh>
    <rPh sb="99" eb="101">
      <t>ザイタク</t>
    </rPh>
    <rPh sb="101" eb="103">
      <t>イリョウ</t>
    </rPh>
    <rPh sb="105" eb="107">
      <t>ホケン</t>
    </rPh>
    <rPh sb="107" eb="109">
      <t>フクシ</t>
    </rPh>
    <rPh sb="109" eb="111">
      <t>ブンヤ</t>
    </rPh>
    <rPh sb="112" eb="113">
      <t>フク</t>
    </rPh>
    <rPh sb="115" eb="118">
      <t>ホウカツテキ</t>
    </rPh>
    <rPh sb="119" eb="121">
      <t>イリョウ</t>
    </rPh>
    <rPh sb="122" eb="124">
      <t>テンカイ</t>
    </rPh>
    <rPh sb="126" eb="128">
      <t>チイキ</t>
    </rPh>
    <rPh sb="129" eb="131">
      <t>コウケン</t>
    </rPh>
    <phoneticPr fontId="19"/>
  </si>
  <si>
    <t>　新公立病院改革プランに沿って第３次経営健全化計画を策定し、必要な対策を進めることにより経営の効率化が図られ、現在の病院経営は比較的安定しているが、今後も引き続き嶺北地域の人口は減少していく見通しであり、患者数の増加は期待できないと考えている。よって、今後の病院経営はますます厳しくなっていくことが予想され、将来に渡り安定的な病院経営を維持していくため、経営健全化計画の中で定めたアクションプランを全職員で共有し、実行して成果を挙げていくことで、住民ニーズに即した地域にとってなくてはならない医療機関としての責務を果たしていく。</t>
    <rPh sb="1" eb="2">
      <t>シン</t>
    </rPh>
    <rPh sb="2" eb="4">
      <t>コウリツ</t>
    </rPh>
    <rPh sb="4" eb="6">
      <t>ビョウイン</t>
    </rPh>
    <rPh sb="6" eb="8">
      <t>カイカク</t>
    </rPh>
    <rPh sb="12" eb="13">
      <t>ソ</t>
    </rPh>
    <rPh sb="15" eb="16">
      <t>ダイ</t>
    </rPh>
    <rPh sb="17" eb="18">
      <t>ジ</t>
    </rPh>
    <rPh sb="18" eb="20">
      <t>ケイエイ</t>
    </rPh>
    <rPh sb="20" eb="23">
      <t>ケンゼンカ</t>
    </rPh>
    <rPh sb="23" eb="25">
      <t>ケイカク</t>
    </rPh>
    <rPh sb="26" eb="28">
      <t>サクテイ</t>
    </rPh>
    <rPh sb="30" eb="32">
      <t>ヒツヨウ</t>
    </rPh>
    <rPh sb="33" eb="35">
      <t>タイサク</t>
    </rPh>
    <rPh sb="36" eb="37">
      <t>スス</t>
    </rPh>
    <rPh sb="44" eb="46">
      <t>ケイエイ</t>
    </rPh>
    <rPh sb="47" eb="50">
      <t>コウリツカ</t>
    </rPh>
    <rPh sb="51" eb="52">
      <t>ハカ</t>
    </rPh>
    <rPh sb="55" eb="57">
      <t>ゲンザイ</t>
    </rPh>
    <rPh sb="58" eb="60">
      <t>ビョウイン</t>
    </rPh>
    <rPh sb="60" eb="62">
      <t>ケイエイ</t>
    </rPh>
    <rPh sb="63" eb="66">
      <t>ヒカクテキ</t>
    </rPh>
    <rPh sb="66" eb="68">
      <t>アンテイ</t>
    </rPh>
    <rPh sb="74" eb="76">
      <t>コンゴ</t>
    </rPh>
    <rPh sb="77" eb="78">
      <t>ヒ</t>
    </rPh>
    <rPh sb="79" eb="80">
      <t>ツヅ</t>
    </rPh>
    <rPh sb="81" eb="82">
      <t>ミネ</t>
    </rPh>
    <rPh sb="82" eb="83">
      <t>キタ</t>
    </rPh>
    <rPh sb="83" eb="85">
      <t>チイキ</t>
    </rPh>
    <rPh sb="86" eb="88">
      <t>ジンコウ</t>
    </rPh>
    <rPh sb="89" eb="91">
      <t>ゲンショウ</t>
    </rPh>
    <rPh sb="95" eb="97">
      <t>ミトオ</t>
    </rPh>
    <rPh sb="102" eb="104">
      <t>カンジャ</t>
    </rPh>
    <rPh sb="104" eb="105">
      <t>スウ</t>
    </rPh>
    <rPh sb="106" eb="108">
      <t>ゾウカ</t>
    </rPh>
    <rPh sb="109" eb="111">
      <t>キタイ</t>
    </rPh>
    <rPh sb="116" eb="117">
      <t>カンガ</t>
    </rPh>
    <rPh sb="126" eb="128">
      <t>コンゴ</t>
    </rPh>
    <rPh sb="129" eb="131">
      <t>ビョウイン</t>
    </rPh>
    <rPh sb="131" eb="133">
      <t>ケイエイ</t>
    </rPh>
    <rPh sb="138" eb="139">
      <t>キビ</t>
    </rPh>
    <rPh sb="149" eb="151">
      <t>ヨソウ</t>
    </rPh>
    <rPh sb="154" eb="156">
      <t>ショウライ</t>
    </rPh>
    <rPh sb="157" eb="158">
      <t>ワタ</t>
    </rPh>
    <rPh sb="159" eb="162">
      <t>アンテイテキ</t>
    </rPh>
    <rPh sb="163" eb="165">
      <t>ビョウイン</t>
    </rPh>
    <rPh sb="165" eb="167">
      <t>ケイエイ</t>
    </rPh>
    <rPh sb="168" eb="170">
      <t>イジ</t>
    </rPh>
    <rPh sb="177" eb="179">
      <t>ケイエイ</t>
    </rPh>
    <rPh sb="179" eb="182">
      <t>ケンゼンカ</t>
    </rPh>
    <rPh sb="182" eb="184">
      <t>ケイカク</t>
    </rPh>
    <rPh sb="185" eb="186">
      <t>ナカ</t>
    </rPh>
    <rPh sb="187" eb="188">
      <t>サダ</t>
    </rPh>
    <rPh sb="199" eb="200">
      <t>ゼン</t>
    </rPh>
    <rPh sb="200" eb="202">
      <t>ショクイン</t>
    </rPh>
    <rPh sb="203" eb="205">
      <t>キョウユウ</t>
    </rPh>
    <rPh sb="207" eb="209">
      <t>ジッコウ</t>
    </rPh>
    <rPh sb="211" eb="213">
      <t>セイカ</t>
    </rPh>
    <rPh sb="214" eb="215">
      <t>ア</t>
    </rPh>
    <rPh sb="223" eb="225">
      <t>ジュウミン</t>
    </rPh>
    <rPh sb="229" eb="230">
      <t>ソク</t>
    </rPh>
    <rPh sb="232" eb="234">
      <t>チイキ</t>
    </rPh>
    <rPh sb="246" eb="248">
      <t>イリョウ</t>
    </rPh>
    <rPh sb="248" eb="250">
      <t>キカン</t>
    </rPh>
    <rPh sb="254" eb="256">
      <t>セキム</t>
    </rPh>
    <rPh sb="257" eb="258">
      <t>ハ</t>
    </rPh>
    <phoneticPr fontId="19"/>
  </si>
  <si>
    <t>　病院本館等の建物については、建築後約１９年が経過したところで建物本体に老朽化等の影響はまだ感じられないが、新築時に整備した機械設備類については、既に１５年以上の対応年数が過ぎて更新の時期を迎えており、Ｈ２７年度以降、優先度の高い機械設備より順次更新を進めている。　　　　　　　　　　　　　　　　また、今後は地域の中核病院として大規模災害に備えて自家発電設備の増設などの設備投資を進めていく必要があり、地域唯一の公立病院として災害に強い病院づくりを進めていく。</t>
    <rPh sb="1" eb="3">
      <t>ビョウイン</t>
    </rPh>
    <rPh sb="3" eb="5">
      <t>ホンカン</t>
    </rPh>
    <rPh sb="5" eb="6">
      <t>トウ</t>
    </rPh>
    <rPh sb="7" eb="9">
      <t>タテモノ</t>
    </rPh>
    <rPh sb="15" eb="17">
      <t>ケンチク</t>
    </rPh>
    <rPh sb="17" eb="18">
      <t>ゴ</t>
    </rPh>
    <rPh sb="18" eb="19">
      <t>ヤク</t>
    </rPh>
    <rPh sb="21" eb="22">
      <t>ネン</t>
    </rPh>
    <rPh sb="23" eb="25">
      <t>ケイカ</t>
    </rPh>
    <rPh sb="31" eb="33">
      <t>タテモノ</t>
    </rPh>
    <rPh sb="36" eb="39">
      <t>ロウキュウカ</t>
    </rPh>
    <rPh sb="39" eb="40">
      <t>トウ</t>
    </rPh>
    <rPh sb="41" eb="43">
      <t>エイキョウ</t>
    </rPh>
    <rPh sb="46" eb="47">
      <t>カン</t>
    </rPh>
    <rPh sb="54" eb="56">
      <t>シンチク</t>
    </rPh>
    <rPh sb="58" eb="60">
      <t>セイビ</t>
    </rPh>
    <rPh sb="62" eb="64">
      <t>キカイ</t>
    </rPh>
    <rPh sb="64" eb="66">
      <t>セツビ</t>
    </rPh>
    <rPh sb="66" eb="67">
      <t>ルイ</t>
    </rPh>
    <rPh sb="73" eb="74">
      <t>スデ</t>
    </rPh>
    <rPh sb="77" eb="78">
      <t>ネン</t>
    </rPh>
    <rPh sb="78" eb="80">
      <t>イジョウ</t>
    </rPh>
    <rPh sb="81" eb="83">
      <t>タイオウ</t>
    </rPh>
    <rPh sb="83" eb="85">
      <t>ネンスウ</t>
    </rPh>
    <rPh sb="86" eb="87">
      <t>ス</t>
    </rPh>
    <rPh sb="89" eb="91">
      <t>コウシン</t>
    </rPh>
    <rPh sb="92" eb="94">
      <t>ジキ</t>
    </rPh>
    <rPh sb="95" eb="96">
      <t>ムカ</t>
    </rPh>
    <rPh sb="104" eb="105">
      <t>ネン</t>
    </rPh>
    <rPh sb="105" eb="106">
      <t>ド</t>
    </rPh>
    <rPh sb="106" eb="108">
      <t>イコウ</t>
    </rPh>
    <rPh sb="109" eb="112">
      <t>ユウセンド</t>
    </rPh>
    <rPh sb="113" eb="114">
      <t>タカ</t>
    </rPh>
    <rPh sb="115" eb="117">
      <t>キカイ</t>
    </rPh>
    <rPh sb="117" eb="119">
      <t>セツビ</t>
    </rPh>
    <rPh sb="121" eb="123">
      <t>ジュンジ</t>
    </rPh>
    <rPh sb="123" eb="125">
      <t>コウシン</t>
    </rPh>
    <rPh sb="126" eb="127">
      <t>スス</t>
    </rPh>
    <rPh sb="151" eb="153">
      <t>コンゴ</t>
    </rPh>
    <rPh sb="164" eb="167">
      <t>ダイキボ</t>
    </rPh>
    <rPh sb="167" eb="169">
      <t>サイガイ</t>
    </rPh>
    <rPh sb="170" eb="171">
      <t>ソナ</t>
    </rPh>
    <rPh sb="173" eb="175">
      <t>ジカ</t>
    </rPh>
    <rPh sb="175" eb="177">
      <t>ハツデン</t>
    </rPh>
    <rPh sb="177" eb="179">
      <t>セツビ</t>
    </rPh>
    <rPh sb="180" eb="182">
      <t>ゾウセツ</t>
    </rPh>
    <rPh sb="185" eb="187">
      <t>セツビ</t>
    </rPh>
    <rPh sb="187" eb="189">
      <t>トウシ</t>
    </rPh>
    <rPh sb="190" eb="191">
      <t>スス</t>
    </rPh>
    <rPh sb="195" eb="197">
      <t>ヒツヨウ</t>
    </rPh>
    <rPh sb="201" eb="203">
      <t>チイキ</t>
    </rPh>
    <rPh sb="203" eb="205">
      <t>ユイイツ</t>
    </rPh>
    <rPh sb="206" eb="208">
      <t>コウリツ</t>
    </rPh>
    <rPh sb="208" eb="210">
      <t>ビョウイン</t>
    </rPh>
    <rPh sb="213" eb="215">
      <t>サイガイ</t>
    </rPh>
    <rPh sb="216" eb="217">
      <t>ツヨ</t>
    </rPh>
    <rPh sb="218" eb="220">
      <t>ビョウイン</t>
    </rPh>
    <rPh sb="224" eb="225">
      <t>スス</t>
    </rPh>
    <phoneticPr fontId="19"/>
  </si>
  <si>
    <t>　①経常収支比率、②医業収支比率ともに、Ｈ２７年度までは全国平均を上回って経営は安定していたが、入院患者数の減少や整形外科医師の非常勤化の影響によりＨ２８年度からは収益が悪化、経営体制の見直しが必要となっている。また、嶺北地域全体の人口減に比例して患者数・医業収益ともに年々減少してきており、今後は地域の医療需要に応じて適正な規模にダウンサイジングしつつ、医師をはじめとする必要な医療スタッフの確保と経営の効率化を図り、持続可能な病院経営を目指していく。</t>
    <rPh sb="2" eb="4">
      <t>ケイジョウ</t>
    </rPh>
    <rPh sb="4" eb="6">
      <t>シュウシ</t>
    </rPh>
    <rPh sb="6" eb="8">
      <t>ヒリツ</t>
    </rPh>
    <rPh sb="10" eb="12">
      <t>イギョウ</t>
    </rPh>
    <rPh sb="12" eb="14">
      <t>シュウシ</t>
    </rPh>
    <rPh sb="14" eb="16">
      <t>ヒリツ</t>
    </rPh>
    <rPh sb="23" eb="25">
      <t>ネンド</t>
    </rPh>
    <rPh sb="28" eb="30">
      <t>ゼンコク</t>
    </rPh>
    <rPh sb="30" eb="32">
      <t>ヘイキン</t>
    </rPh>
    <rPh sb="33" eb="35">
      <t>ウワマワ</t>
    </rPh>
    <rPh sb="37" eb="39">
      <t>ケイエイ</t>
    </rPh>
    <rPh sb="40" eb="42">
      <t>アンテイ</t>
    </rPh>
    <rPh sb="64" eb="67">
      <t>ヒジョウキン</t>
    </rPh>
    <rPh sb="67" eb="68">
      <t>カ</t>
    </rPh>
    <rPh sb="69" eb="71">
      <t>エイキョウ</t>
    </rPh>
    <rPh sb="77" eb="79">
      <t>ネンド</t>
    </rPh>
    <rPh sb="82" eb="84">
      <t>シュウエキ</t>
    </rPh>
    <rPh sb="85" eb="87">
      <t>アッカ</t>
    </rPh>
    <rPh sb="88" eb="90">
      <t>ケイエイ</t>
    </rPh>
    <rPh sb="90" eb="92">
      <t>タイセイ</t>
    </rPh>
    <rPh sb="93" eb="95">
      <t>ミナオ</t>
    </rPh>
    <rPh sb="97" eb="99">
      <t>ヒツヨウ</t>
    </rPh>
    <rPh sb="109" eb="110">
      <t>ミネ</t>
    </rPh>
    <rPh sb="110" eb="111">
      <t>キタ</t>
    </rPh>
    <rPh sb="111" eb="113">
      <t>チイキ</t>
    </rPh>
    <rPh sb="113" eb="115">
      <t>ゼンタイ</t>
    </rPh>
    <rPh sb="116" eb="118">
      <t>ジンコウ</t>
    </rPh>
    <rPh sb="118" eb="119">
      <t>ゲン</t>
    </rPh>
    <rPh sb="120" eb="122">
      <t>ヒレイ</t>
    </rPh>
    <rPh sb="124" eb="127">
      <t>カンジャスウ</t>
    </rPh>
    <rPh sb="128" eb="130">
      <t>イギョウ</t>
    </rPh>
    <rPh sb="130" eb="132">
      <t>シュウエキ</t>
    </rPh>
    <rPh sb="135" eb="137">
      <t>ネンネン</t>
    </rPh>
    <rPh sb="137" eb="139">
      <t>ゲンショウ</t>
    </rPh>
    <rPh sb="146" eb="148">
      <t>コンゴ</t>
    </rPh>
    <rPh sb="149" eb="151">
      <t>チイキ</t>
    </rPh>
    <rPh sb="152" eb="154">
      <t>イリョウ</t>
    </rPh>
    <rPh sb="154" eb="156">
      <t>ジュヨウ</t>
    </rPh>
    <rPh sb="157" eb="158">
      <t>オウ</t>
    </rPh>
    <rPh sb="160" eb="162">
      <t>テキセイ</t>
    </rPh>
    <rPh sb="163" eb="165">
      <t>キボ</t>
    </rPh>
    <rPh sb="178" eb="180">
      <t>イシ</t>
    </rPh>
    <rPh sb="187" eb="189">
      <t>ヒツヨウ</t>
    </rPh>
    <rPh sb="190" eb="192">
      <t>イリョウ</t>
    </rPh>
    <rPh sb="197" eb="199">
      <t>カクホ</t>
    </rPh>
    <rPh sb="200" eb="202">
      <t>ケイエイ</t>
    </rPh>
    <rPh sb="203" eb="206">
      <t>コウリツカ</t>
    </rPh>
    <rPh sb="207" eb="208">
      <t>ハカ</t>
    </rPh>
    <rPh sb="210" eb="212">
      <t>ジゾク</t>
    </rPh>
    <rPh sb="212" eb="214">
      <t>カノウ</t>
    </rPh>
    <rPh sb="215" eb="217">
      <t>ビョウイン</t>
    </rPh>
    <rPh sb="217" eb="219">
      <t>ケイエイ</t>
    </rPh>
    <rPh sb="220" eb="222">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</si>
</sst>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xr:uid="{00000000-0005-0000-0000-000001000000}"/>
    <cellStyle name="標準" xfId="0" builtinId="0"/>
    <cellStyle name="標準 2" xfId="3" xr:uid="{73CFB9AC-148C-4683-8BEB-D18E34852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72.900000000000006</c:v>
                </c:pt>
                <c:pt idx="1">
                  <c:v>71.900000000000006</c:v>
                </c:pt>
                <c:pt idx="2">
                  <c:v>68.099999999999994</c:v>
                </c:pt>
                <c:pt idx="3">
                  <c:v>73</c:v>
                </c:pt>
                <c:pt idx="4">
                  <c:v>76.8</c:v>
                </c:pt>
              </c:numCache>
            </c:numRef>
          </c:val>
          <c:extLst>
            <c:ext xmlns:c16="http://schemas.microsoft.com/office/drawing/2014/chart" uri="{C3380CC4-5D6E-409C-BE32-E72D297353CC}">
              <c16:uniqueId val="{00000000-311F-4B94-A517-96D062278E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67.900000000000006</c:v>
                </c:pt>
              </c:numCache>
            </c:numRef>
          </c:val>
          <c:smooth val="0"/>
          <c:extLst>
            <c:ext xmlns:c16="http://schemas.microsoft.com/office/drawing/2014/chart" uri="{C3380CC4-5D6E-409C-BE32-E72D297353CC}">
              <c16:uniqueId val="{00000001-311F-4B94-A517-96D062278EB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7319</c:v>
                </c:pt>
                <c:pt idx="1">
                  <c:v>7420</c:v>
                </c:pt>
                <c:pt idx="2">
                  <c:v>7838</c:v>
                </c:pt>
                <c:pt idx="3">
                  <c:v>8166</c:v>
                </c:pt>
                <c:pt idx="4">
                  <c:v>8256</c:v>
                </c:pt>
              </c:numCache>
            </c:numRef>
          </c:val>
          <c:extLst>
            <c:ext xmlns:c16="http://schemas.microsoft.com/office/drawing/2014/chart" uri="{C3380CC4-5D6E-409C-BE32-E72D297353CC}">
              <c16:uniqueId val="{00000000-8E3C-432F-A5EE-DEEAC975A7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8852</c:v>
                </c:pt>
              </c:numCache>
            </c:numRef>
          </c:val>
          <c:smooth val="0"/>
          <c:extLst>
            <c:ext xmlns:c16="http://schemas.microsoft.com/office/drawing/2014/chart" uri="{C3380CC4-5D6E-409C-BE32-E72D297353CC}">
              <c16:uniqueId val="{00000001-8E3C-432F-A5EE-DEEAC975A72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21643</c:v>
                </c:pt>
                <c:pt idx="1">
                  <c:v>21537</c:v>
                </c:pt>
                <c:pt idx="2">
                  <c:v>22075</c:v>
                </c:pt>
                <c:pt idx="3">
                  <c:v>21868</c:v>
                </c:pt>
                <c:pt idx="4">
                  <c:v>21143</c:v>
                </c:pt>
              </c:numCache>
            </c:numRef>
          </c:val>
          <c:extLst>
            <c:ext xmlns:c16="http://schemas.microsoft.com/office/drawing/2014/chart" uri="{C3380CC4-5D6E-409C-BE32-E72D297353CC}">
              <c16:uniqueId val="{00000000-C859-4C0A-A463-8C310B6ADB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25249</c:v>
                </c:pt>
              </c:numCache>
            </c:numRef>
          </c:val>
          <c:smooth val="0"/>
          <c:extLst>
            <c:ext xmlns:c16="http://schemas.microsoft.com/office/drawing/2014/chart" uri="{C3380CC4-5D6E-409C-BE32-E72D297353CC}">
              <c16:uniqueId val="{00000001-C859-4C0A-A463-8C310B6ADB5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75.599999999999994</c:v>
                </c:pt>
                <c:pt idx="1">
                  <c:v>69.7</c:v>
                </c:pt>
                <c:pt idx="2">
                  <c:v>0</c:v>
                </c:pt>
                <c:pt idx="3">
                  <c:v>0.3</c:v>
                </c:pt>
                <c:pt idx="4">
                  <c:v>4.5999999999999996</c:v>
                </c:pt>
              </c:numCache>
            </c:numRef>
          </c:val>
          <c:extLst>
            <c:ext xmlns:c16="http://schemas.microsoft.com/office/drawing/2014/chart" uri="{C3380CC4-5D6E-409C-BE32-E72D297353CC}">
              <c16:uniqueId val="{00000000-D98B-495F-AF58-36C914B734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114.4</c:v>
                </c:pt>
              </c:numCache>
            </c:numRef>
          </c:val>
          <c:smooth val="0"/>
          <c:extLst>
            <c:ext xmlns:c16="http://schemas.microsoft.com/office/drawing/2014/chart" uri="{C3380CC4-5D6E-409C-BE32-E72D297353CC}">
              <c16:uniqueId val="{00000001-D98B-495F-AF58-36C914B7343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91.6</c:v>
                </c:pt>
                <c:pt idx="1">
                  <c:v>89.9</c:v>
                </c:pt>
                <c:pt idx="2">
                  <c:v>87.6</c:v>
                </c:pt>
                <c:pt idx="3">
                  <c:v>84.7</c:v>
                </c:pt>
                <c:pt idx="4">
                  <c:v>80.5</c:v>
                </c:pt>
              </c:numCache>
            </c:numRef>
          </c:val>
          <c:extLst>
            <c:ext xmlns:c16="http://schemas.microsoft.com/office/drawing/2014/chart" uri="{C3380CC4-5D6E-409C-BE32-E72D297353CC}">
              <c16:uniqueId val="{00000000-1775-4F47-8751-1A96892DE5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78.099999999999994</c:v>
                </c:pt>
              </c:numCache>
            </c:numRef>
          </c:val>
          <c:smooth val="0"/>
          <c:extLst>
            <c:ext xmlns:c16="http://schemas.microsoft.com/office/drawing/2014/chart" uri="{C3380CC4-5D6E-409C-BE32-E72D297353CC}">
              <c16:uniqueId val="{00000001-1775-4F47-8751-1A96892DE56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102.7</c:v>
                </c:pt>
                <c:pt idx="2">
                  <c:v>100</c:v>
                </c:pt>
                <c:pt idx="3">
                  <c:v>96.9</c:v>
                </c:pt>
                <c:pt idx="4">
                  <c:v>96.8</c:v>
                </c:pt>
              </c:numCache>
            </c:numRef>
          </c:val>
          <c:extLst>
            <c:ext xmlns:c16="http://schemas.microsoft.com/office/drawing/2014/chart" uri="{C3380CC4-5D6E-409C-BE32-E72D297353CC}">
              <c16:uniqueId val="{00000000-112D-4C93-A813-F7B87CCB0A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98.2</c:v>
                </c:pt>
              </c:numCache>
            </c:numRef>
          </c:val>
          <c:smooth val="0"/>
          <c:extLst>
            <c:ext xmlns:c16="http://schemas.microsoft.com/office/drawing/2014/chart" uri="{C3380CC4-5D6E-409C-BE32-E72D297353CC}">
              <c16:uniqueId val="{00000001-112D-4C93-A813-F7B87CCB0AD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28.3</c:v>
                </c:pt>
                <c:pt idx="1">
                  <c:v>29.6</c:v>
                </c:pt>
                <c:pt idx="2">
                  <c:v>31.7</c:v>
                </c:pt>
                <c:pt idx="3">
                  <c:v>32.9</c:v>
                </c:pt>
                <c:pt idx="4">
                  <c:v>35.200000000000003</c:v>
                </c:pt>
              </c:numCache>
            </c:numRef>
          </c:val>
          <c:extLst>
            <c:ext xmlns:c16="http://schemas.microsoft.com/office/drawing/2014/chart" uri="{C3380CC4-5D6E-409C-BE32-E72D297353CC}">
              <c16:uniqueId val="{00000000-09AE-4A2B-BB5B-EBE5E122A5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53.8</c:v>
                </c:pt>
              </c:numCache>
            </c:numRef>
          </c:val>
          <c:smooth val="0"/>
          <c:extLst>
            <c:ext xmlns:c16="http://schemas.microsoft.com/office/drawing/2014/chart" uri="{C3380CC4-5D6E-409C-BE32-E72D297353CC}">
              <c16:uniqueId val="{00000001-09AE-4A2B-BB5B-EBE5E122A55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44.5</c:v>
                </c:pt>
                <c:pt idx="1">
                  <c:v>50.5</c:v>
                </c:pt>
                <c:pt idx="2">
                  <c:v>58.2</c:v>
                </c:pt>
                <c:pt idx="3">
                  <c:v>55.9</c:v>
                </c:pt>
                <c:pt idx="4">
                  <c:v>61.2</c:v>
                </c:pt>
              </c:numCache>
            </c:numRef>
          </c:val>
          <c:extLst>
            <c:ext xmlns:c16="http://schemas.microsoft.com/office/drawing/2014/chart" uri="{C3380CC4-5D6E-409C-BE32-E72D297353CC}">
              <c16:uniqueId val="{00000000-AF28-4BC3-B9C7-440E2F36AE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c:v>
                </c:pt>
              </c:numCache>
            </c:numRef>
          </c:val>
          <c:smooth val="0"/>
          <c:extLst>
            <c:ext xmlns:c16="http://schemas.microsoft.com/office/drawing/2014/chart" uri="{C3380CC4-5D6E-409C-BE32-E72D297353CC}">
              <c16:uniqueId val="{00000001-AF28-4BC3-B9C7-440E2F36AED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30838359</c:v>
                </c:pt>
                <c:pt idx="1">
                  <c:v>31772817</c:v>
                </c:pt>
                <c:pt idx="2">
                  <c:v>32004916</c:v>
                </c:pt>
                <c:pt idx="3">
                  <c:v>39088243</c:v>
                </c:pt>
                <c:pt idx="4">
                  <c:v>44264576</c:v>
                </c:pt>
              </c:numCache>
            </c:numRef>
          </c:val>
          <c:extLst>
            <c:ext xmlns:c16="http://schemas.microsoft.com/office/drawing/2014/chart" uri="{C3380CC4-5D6E-409C-BE32-E72D297353CC}">
              <c16:uniqueId val="{00000000-5643-4491-9BFC-7AE727EA05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38480542</c:v>
                </c:pt>
              </c:numCache>
            </c:numRef>
          </c:val>
          <c:smooth val="0"/>
          <c:extLst>
            <c:ext xmlns:c16="http://schemas.microsoft.com/office/drawing/2014/chart" uri="{C3380CC4-5D6E-409C-BE32-E72D297353CC}">
              <c16:uniqueId val="{00000001-5643-4491-9BFC-7AE727EA055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11.1</c:v>
                </c:pt>
                <c:pt idx="1">
                  <c:v>12.4</c:v>
                </c:pt>
                <c:pt idx="2">
                  <c:v>12.2</c:v>
                </c:pt>
                <c:pt idx="3">
                  <c:v>11.2</c:v>
                </c:pt>
                <c:pt idx="4">
                  <c:v>11.6</c:v>
                </c:pt>
              </c:numCache>
            </c:numRef>
          </c:val>
          <c:extLst>
            <c:ext xmlns:c16="http://schemas.microsoft.com/office/drawing/2014/chart" uri="{C3380CC4-5D6E-409C-BE32-E72D297353CC}">
              <c16:uniqueId val="{00000000-483E-453A-9A14-F560FD4675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17</c:v>
                </c:pt>
              </c:numCache>
            </c:numRef>
          </c:val>
          <c:smooth val="0"/>
          <c:extLst>
            <c:ext xmlns:c16="http://schemas.microsoft.com/office/drawing/2014/chart" uri="{C3380CC4-5D6E-409C-BE32-E72D297353CC}">
              <c16:uniqueId val="{00000001-483E-453A-9A14-F560FD4675C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55.6</c:v>
                </c:pt>
                <c:pt idx="1">
                  <c:v>61.4</c:v>
                </c:pt>
                <c:pt idx="2">
                  <c:v>66.900000000000006</c:v>
                </c:pt>
                <c:pt idx="3">
                  <c:v>69.599999999999994</c:v>
                </c:pt>
                <c:pt idx="4">
                  <c:v>70.900000000000006</c:v>
                </c:pt>
              </c:numCache>
            </c:numRef>
          </c:val>
          <c:extLst>
            <c:ext xmlns:c16="http://schemas.microsoft.com/office/drawing/2014/chart" uri="{C3380CC4-5D6E-409C-BE32-E72D297353CC}">
              <c16:uniqueId val="{00000000-0758-43FE-B58E-8E555E4C13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70.3</c:v>
                </c:pt>
              </c:numCache>
            </c:numRef>
          </c:val>
          <c:smooth val="0"/>
          <c:extLst>
            <c:ext xmlns:c16="http://schemas.microsoft.com/office/drawing/2014/chart" uri="{C3380CC4-5D6E-409C-BE32-E72D297353CC}">
              <c16:uniqueId val="{00000001-0758-43FE-B58E-8E555E4C136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zoomScale="95" zoomScaleNormal="95" zoomScaleSheetLayoutView="70" workbookViewId="0">
      <selection activeCell="B8" sqref="B8:AT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3" t="str">
        <f>データ!H6</f>
        <v>高知県本山町　嶺北中央病院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x14ac:dyDescent="0.15">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55</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f>データ!Z6</f>
        <v>44</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x14ac:dyDescent="0.15">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10</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対象</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透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へ</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99</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x14ac:dyDescent="0.15">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x14ac:dyDescent="0.15">
      <c r="A12" s="2"/>
      <c r="B12" s="106">
        <f>データ!U6</f>
        <v>3590</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9235</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55</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f>データ!AF6</f>
        <v>44</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99</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x14ac:dyDescent="0.2">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x14ac:dyDescent="0.15">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144</v>
      </c>
      <c r="NK16" s="133"/>
      <c r="NL16" s="133"/>
      <c r="NM16" s="133"/>
      <c r="NN16" s="133"/>
      <c r="NO16" s="133"/>
      <c r="NP16" s="133"/>
      <c r="NQ16" s="133"/>
      <c r="NR16" s="133"/>
      <c r="NS16" s="133"/>
      <c r="NT16" s="133"/>
      <c r="NU16" s="133"/>
      <c r="NV16" s="133"/>
      <c r="NW16" s="133"/>
      <c r="NX16" s="134"/>
    </row>
    <row r="17" spans="1:388" ht="13.5" customHeight="1" x14ac:dyDescent="0.15">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147</v>
      </c>
      <c r="NK30" s="136"/>
      <c r="NL30" s="136"/>
      <c r="NM30" s="136"/>
      <c r="NN30" s="136"/>
      <c r="NO30" s="136"/>
      <c r="NP30" s="136"/>
      <c r="NQ30" s="136"/>
      <c r="NR30" s="136"/>
      <c r="NS30" s="136"/>
      <c r="NT30" s="136"/>
      <c r="NU30" s="136"/>
      <c r="NV30" s="136"/>
      <c r="NW30" s="136"/>
      <c r="NX30" s="13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x14ac:dyDescent="0.15">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x14ac:dyDescent="0.15">
      <c r="A33" s="2"/>
      <c r="B33" s="25"/>
      <c r="D33" s="5"/>
      <c r="E33" s="5"/>
      <c r="F33" s="5"/>
      <c r="G33" s="94" t="s">
        <v>37</v>
      </c>
      <c r="H33" s="94"/>
      <c r="I33" s="94"/>
      <c r="J33" s="94"/>
      <c r="K33" s="94"/>
      <c r="L33" s="94"/>
      <c r="M33" s="94"/>
      <c r="N33" s="94"/>
      <c r="O33" s="94"/>
      <c r="P33" s="95">
        <f>データ!AH7</f>
        <v>100.2</v>
      </c>
      <c r="Q33" s="96"/>
      <c r="R33" s="96"/>
      <c r="S33" s="96"/>
      <c r="T33" s="96"/>
      <c r="U33" s="96"/>
      <c r="V33" s="96"/>
      <c r="W33" s="96"/>
      <c r="X33" s="96"/>
      <c r="Y33" s="96"/>
      <c r="Z33" s="96"/>
      <c r="AA33" s="96"/>
      <c r="AB33" s="96"/>
      <c r="AC33" s="96"/>
      <c r="AD33" s="97"/>
      <c r="AE33" s="95">
        <f>データ!AI7</f>
        <v>102.7</v>
      </c>
      <c r="AF33" s="96"/>
      <c r="AG33" s="96"/>
      <c r="AH33" s="96"/>
      <c r="AI33" s="96"/>
      <c r="AJ33" s="96"/>
      <c r="AK33" s="96"/>
      <c r="AL33" s="96"/>
      <c r="AM33" s="96"/>
      <c r="AN33" s="96"/>
      <c r="AO33" s="96"/>
      <c r="AP33" s="96"/>
      <c r="AQ33" s="96"/>
      <c r="AR33" s="96"/>
      <c r="AS33" s="97"/>
      <c r="AT33" s="95">
        <f>データ!AJ7</f>
        <v>100</v>
      </c>
      <c r="AU33" s="96"/>
      <c r="AV33" s="96"/>
      <c r="AW33" s="96"/>
      <c r="AX33" s="96"/>
      <c r="AY33" s="96"/>
      <c r="AZ33" s="96"/>
      <c r="BA33" s="96"/>
      <c r="BB33" s="96"/>
      <c r="BC33" s="96"/>
      <c r="BD33" s="96"/>
      <c r="BE33" s="96"/>
      <c r="BF33" s="96"/>
      <c r="BG33" s="96"/>
      <c r="BH33" s="97"/>
      <c r="BI33" s="95">
        <f>データ!AK7</f>
        <v>96.9</v>
      </c>
      <c r="BJ33" s="96"/>
      <c r="BK33" s="96"/>
      <c r="BL33" s="96"/>
      <c r="BM33" s="96"/>
      <c r="BN33" s="96"/>
      <c r="BO33" s="96"/>
      <c r="BP33" s="96"/>
      <c r="BQ33" s="96"/>
      <c r="BR33" s="96"/>
      <c r="BS33" s="96"/>
      <c r="BT33" s="96"/>
      <c r="BU33" s="96"/>
      <c r="BV33" s="96"/>
      <c r="BW33" s="97"/>
      <c r="BX33" s="95">
        <f>データ!AL7</f>
        <v>96.8</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91.6</v>
      </c>
      <c r="DE33" s="96"/>
      <c r="DF33" s="96"/>
      <c r="DG33" s="96"/>
      <c r="DH33" s="96"/>
      <c r="DI33" s="96"/>
      <c r="DJ33" s="96"/>
      <c r="DK33" s="96"/>
      <c r="DL33" s="96"/>
      <c r="DM33" s="96"/>
      <c r="DN33" s="96"/>
      <c r="DO33" s="96"/>
      <c r="DP33" s="96"/>
      <c r="DQ33" s="96"/>
      <c r="DR33" s="97"/>
      <c r="DS33" s="95">
        <f>データ!AT7</f>
        <v>89.9</v>
      </c>
      <c r="DT33" s="96"/>
      <c r="DU33" s="96"/>
      <c r="DV33" s="96"/>
      <c r="DW33" s="96"/>
      <c r="DX33" s="96"/>
      <c r="DY33" s="96"/>
      <c r="DZ33" s="96"/>
      <c r="EA33" s="96"/>
      <c r="EB33" s="96"/>
      <c r="EC33" s="96"/>
      <c r="ED33" s="96"/>
      <c r="EE33" s="96"/>
      <c r="EF33" s="96"/>
      <c r="EG33" s="97"/>
      <c r="EH33" s="95">
        <f>データ!AU7</f>
        <v>87.6</v>
      </c>
      <c r="EI33" s="96"/>
      <c r="EJ33" s="96"/>
      <c r="EK33" s="96"/>
      <c r="EL33" s="96"/>
      <c r="EM33" s="96"/>
      <c r="EN33" s="96"/>
      <c r="EO33" s="96"/>
      <c r="EP33" s="96"/>
      <c r="EQ33" s="96"/>
      <c r="ER33" s="96"/>
      <c r="ES33" s="96"/>
      <c r="ET33" s="96"/>
      <c r="EU33" s="96"/>
      <c r="EV33" s="97"/>
      <c r="EW33" s="95">
        <f>データ!AV7</f>
        <v>84.7</v>
      </c>
      <c r="EX33" s="96"/>
      <c r="EY33" s="96"/>
      <c r="EZ33" s="96"/>
      <c r="FA33" s="96"/>
      <c r="FB33" s="96"/>
      <c r="FC33" s="96"/>
      <c r="FD33" s="96"/>
      <c r="FE33" s="96"/>
      <c r="FF33" s="96"/>
      <c r="FG33" s="96"/>
      <c r="FH33" s="96"/>
      <c r="FI33" s="96"/>
      <c r="FJ33" s="96"/>
      <c r="FK33" s="97"/>
      <c r="FL33" s="95">
        <f>データ!AW7</f>
        <v>80.5</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75.599999999999994</v>
      </c>
      <c r="GS33" s="96"/>
      <c r="GT33" s="96"/>
      <c r="GU33" s="96"/>
      <c r="GV33" s="96"/>
      <c r="GW33" s="96"/>
      <c r="GX33" s="96"/>
      <c r="GY33" s="96"/>
      <c r="GZ33" s="96"/>
      <c r="HA33" s="96"/>
      <c r="HB33" s="96"/>
      <c r="HC33" s="96"/>
      <c r="HD33" s="96"/>
      <c r="HE33" s="96"/>
      <c r="HF33" s="97"/>
      <c r="HG33" s="95">
        <f>データ!BE7</f>
        <v>69.7</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0.3</v>
      </c>
      <c r="IL33" s="96"/>
      <c r="IM33" s="96"/>
      <c r="IN33" s="96"/>
      <c r="IO33" s="96"/>
      <c r="IP33" s="96"/>
      <c r="IQ33" s="96"/>
      <c r="IR33" s="96"/>
      <c r="IS33" s="96"/>
      <c r="IT33" s="96"/>
      <c r="IU33" s="96"/>
      <c r="IV33" s="96"/>
      <c r="IW33" s="96"/>
      <c r="IX33" s="96"/>
      <c r="IY33" s="97"/>
      <c r="IZ33" s="95">
        <f>データ!BH7</f>
        <v>4.5999999999999996</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72.900000000000006</v>
      </c>
      <c r="KG33" s="96"/>
      <c r="KH33" s="96"/>
      <c r="KI33" s="96"/>
      <c r="KJ33" s="96"/>
      <c r="KK33" s="96"/>
      <c r="KL33" s="96"/>
      <c r="KM33" s="96"/>
      <c r="KN33" s="96"/>
      <c r="KO33" s="96"/>
      <c r="KP33" s="96"/>
      <c r="KQ33" s="96"/>
      <c r="KR33" s="96"/>
      <c r="KS33" s="96"/>
      <c r="KT33" s="97"/>
      <c r="KU33" s="95">
        <f>データ!BP7</f>
        <v>71.900000000000006</v>
      </c>
      <c r="KV33" s="96"/>
      <c r="KW33" s="96"/>
      <c r="KX33" s="96"/>
      <c r="KY33" s="96"/>
      <c r="KZ33" s="96"/>
      <c r="LA33" s="96"/>
      <c r="LB33" s="96"/>
      <c r="LC33" s="96"/>
      <c r="LD33" s="96"/>
      <c r="LE33" s="96"/>
      <c r="LF33" s="96"/>
      <c r="LG33" s="96"/>
      <c r="LH33" s="96"/>
      <c r="LI33" s="97"/>
      <c r="LJ33" s="95">
        <f>データ!BQ7</f>
        <v>68.099999999999994</v>
      </c>
      <c r="LK33" s="96"/>
      <c r="LL33" s="96"/>
      <c r="LM33" s="96"/>
      <c r="LN33" s="96"/>
      <c r="LO33" s="96"/>
      <c r="LP33" s="96"/>
      <c r="LQ33" s="96"/>
      <c r="LR33" s="96"/>
      <c r="LS33" s="96"/>
      <c r="LT33" s="96"/>
      <c r="LU33" s="96"/>
      <c r="LV33" s="96"/>
      <c r="LW33" s="96"/>
      <c r="LX33" s="97"/>
      <c r="LY33" s="95">
        <f>データ!BR7</f>
        <v>73</v>
      </c>
      <c r="LZ33" s="96"/>
      <c r="MA33" s="96"/>
      <c r="MB33" s="96"/>
      <c r="MC33" s="96"/>
      <c r="MD33" s="96"/>
      <c r="ME33" s="96"/>
      <c r="MF33" s="96"/>
      <c r="MG33" s="96"/>
      <c r="MH33" s="96"/>
      <c r="MI33" s="96"/>
      <c r="MJ33" s="96"/>
      <c r="MK33" s="96"/>
      <c r="ML33" s="96"/>
      <c r="MM33" s="97"/>
      <c r="MN33" s="95">
        <f>データ!BS7</f>
        <v>76.8</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x14ac:dyDescent="0.15">
      <c r="A34" s="2"/>
      <c r="B34" s="25"/>
      <c r="D34" s="5"/>
      <c r="E34" s="5"/>
      <c r="F34" s="5"/>
      <c r="G34" s="94" t="s">
        <v>38</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x14ac:dyDescent="0.15">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x14ac:dyDescent="0.15">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146</v>
      </c>
      <c r="NK49" s="136"/>
      <c r="NL49" s="136"/>
      <c r="NM49" s="136"/>
      <c r="NN49" s="136"/>
      <c r="NO49" s="136"/>
      <c r="NP49" s="136"/>
      <c r="NQ49" s="136"/>
      <c r="NR49" s="136"/>
      <c r="NS49" s="136"/>
      <c r="NT49" s="136"/>
      <c r="NU49" s="136"/>
      <c r="NV49" s="136"/>
      <c r="NW49" s="136"/>
      <c r="NX49" s="137"/>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x14ac:dyDescent="0.15">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x14ac:dyDescent="0.15">
      <c r="A55" s="2"/>
      <c r="B55" s="25"/>
      <c r="C55" s="5"/>
      <c r="D55" s="5"/>
      <c r="E55" s="5"/>
      <c r="F55" s="5"/>
      <c r="G55" s="94" t="s">
        <v>37</v>
      </c>
      <c r="H55" s="94"/>
      <c r="I55" s="94"/>
      <c r="J55" s="94"/>
      <c r="K55" s="94"/>
      <c r="L55" s="94"/>
      <c r="M55" s="94"/>
      <c r="N55" s="94"/>
      <c r="O55" s="94"/>
      <c r="P55" s="98">
        <f>データ!BZ7</f>
        <v>21643</v>
      </c>
      <c r="Q55" s="99"/>
      <c r="R55" s="99"/>
      <c r="S55" s="99"/>
      <c r="T55" s="99"/>
      <c r="U55" s="99"/>
      <c r="V55" s="99"/>
      <c r="W55" s="99"/>
      <c r="X55" s="99"/>
      <c r="Y55" s="99"/>
      <c r="Z55" s="99"/>
      <c r="AA55" s="99"/>
      <c r="AB55" s="99"/>
      <c r="AC55" s="99"/>
      <c r="AD55" s="100"/>
      <c r="AE55" s="98">
        <f>データ!CA7</f>
        <v>21537</v>
      </c>
      <c r="AF55" s="99"/>
      <c r="AG55" s="99"/>
      <c r="AH55" s="99"/>
      <c r="AI55" s="99"/>
      <c r="AJ55" s="99"/>
      <c r="AK55" s="99"/>
      <c r="AL55" s="99"/>
      <c r="AM55" s="99"/>
      <c r="AN55" s="99"/>
      <c r="AO55" s="99"/>
      <c r="AP55" s="99"/>
      <c r="AQ55" s="99"/>
      <c r="AR55" s="99"/>
      <c r="AS55" s="100"/>
      <c r="AT55" s="98">
        <f>データ!CB7</f>
        <v>22075</v>
      </c>
      <c r="AU55" s="99"/>
      <c r="AV55" s="99"/>
      <c r="AW55" s="99"/>
      <c r="AX55" s="99"/>
      <c r="AY55" s="99"/>
      <c r="AZ55" s="99"/>
      <c r="BA55" s="99"/>
      <c r="BB55" s="99"/>
      <c r="BC55" s="99"/>
      <c r="BD55" s="99"/>
      <c r="BE55" s="99"/>
      <c r="BF55" s="99"/>
      <c r="BG55" s="99"/>
      <c r="BH55" s="100"/>
      <c r="BI55" s="98">
        <f>データ!CC7</f>
        <v>21868</v>
      </c>
      <c r="BJ55" s="99"/>
      <c r="BK55" s="99"/>
      <c r="BL55" s="99"/>
      <c r="BM55" s="99"/>
      <c r="BN55" s="99"/>
      <c r="BO55" s="99"/>
      <c r="BP55" s="99"/>
      <c r="BQ55" s="99"/>
      <c r="BR55" s="99"/>
      <c r="BS55" s="99"/>
      <c r="BT55" s="99"/>
      <c r="BU55" s="99"/>
      <c r="BV55" s="99"/>
      <c r="BW55" s="100"/>
      <c r="BX55" s="98">
        <f>データ!CD7</f>
        <v>21143</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7319</v>
      </c>
      <c r="DE55" s="99"/>
      <c r="DF55" s="99"/>
      <c r="DG55" s="99"/>
      <c r="DH55" s="99"/>
      <c r="DI55" s="99"/>
      <c r="DJ55" s="99"/>
      <c r="DK55" s="99"/>
      <c r="DL55" s="99"/>
      <c r="DM55" s="99"/>
      <c r="DN55" s="99"/>
      <c r="DO55" s="99"/>
      <c r="DP55" s="99"/>
      <c r="DQ55" s="99"/>
      <c r="DR55" s="100"/>
      <c r="DS55" s="98">
        <f>データ!CL7</f>
        <v>7420</v>
      </c>
      <c r="DT55" s="99"/>
      <c r="DU55" s="99"/>
      <c r="DV55" s="99"/>
      <c r="DW55" s="99"/>
      <c r="DX55" s="99"/>
      <c r="DY55" s="99"/>
      <c r="DZ55" s="99"/>
      <c r="EA55" s="99"/>
      <c r="EB55" s="99"/>
      <c r="EC55" s="99"/>
      <c r="ED55" s="99"/>
      <c r="EE55" s="99"/>
      <c r="EF55" s="99"/>
      <c r="EG55" s="100"/>
      <c r="EH55" s="98">
        <f>データ!CM7</f>
        <v>7838</v>
      </c>
      <c r="EI55" s="99"/>
      <c r="EJ55" s="99"/>
      <c r="EK55" s="99"/>
      <c r="EL55" s="99"/>
      <c r="EM55" s="99"/>
      <c r="EN55" s="99"/>
      <c r="EO55" s="99"/>
      <c r="EP55" s="99"/>
      <c r="EQ55" s="99"/>
      <c r="ER55" s="99"/>
      <c r="ES55" s="99"/>
      <c r="ET55" s="99"/>
      <c r="EU55" s="99"/>
      <c r="EV55" s="100"/>
      <c r="EW55" s="98">
        <f>データ!CN7</f>
        <v>8166</v>
      </c>
      <c r="EX55" s="99"/>
      <c r="EY55" s="99"/>
      <c r="EZ55" s="99"/>
      <c r="FA55" s="99"/>
      <c r="FB55" s="99"/>
      <c r="FC55" s="99"/>
      <c r="FD55" s="99"/>
      <c r="FE55" s="99"/>
      <c r="FF55" s="99"/>
      <c r="FG55" s="99"/>
      <c r="FH55" s="99"/>
      <c r="FI55" s="99"/>
      <c r="FJ55" s="99"/>
      <c r="FK55" s="100"/>
      <c r="FL55" s="98">
        <f>データ!CO7</f>
        <v>8256</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55.6</v>
      </c>
      <c r="GS55" s="96"/>
      <c r="GT55" s="96"/>
      <c r="GU55" s="96"/>
      <c r="GV55" s="96"/>
      <c r="GW55" s="96"/>
      <c r="GX55" s="96"/>
      <c r="GY55" s="96"/>
      <c r="GZ55" s="96"/>
      <c r="HA55" s="96"/>
      <c r="HB55" s="96"/>
      <c r="HC55" s="96"/>
      <c r="HD55" s="96"/>
      <c r="HE55" s="96"/>
      <c r="HF55" s="97"/>
      <c r="HG55" s="95">
        <f>データ!CW7</f>
        <v>61.4</v>
      </c>
      <c r="HH55" s="96"/>
      <c r="HI55" s="96"/>
      <c r="HJ55" s="96"/>
      <c r="HK55" s="96"/>
      <c r="HL55" s="96"/>
      <c r="HM55" s="96"/>
      <c r="HN55" s="96"/>
      <c r="HO55" s="96"/>
      <c r="HP55" s="96"/>
      <c r="HQ55" s="96"/>
      <c r="HR55" s="96"/>
      <c r="HS55" s="96"/>
      <c r="HT55" s="96"/>
      <c r="HU55" s="97"/>
      <c r="HV55" s="95">
        <f>データ!CX7</f>
        <v>66.900000000000006</v>
      </c>
      <c r="HW55" s="96"/>
      <c r="HX55" s="96"/>
      <c r="HY55" s="96"/>
      <c r="HZ55" s="96"/>
      <c r="IA55" s="96"/>
      <c r="IB55" s="96"/>
      <c r="IC55" s="96"/>
      <c r="ID55" s="96"/>
      <c r="IE55" s="96"/>
      <c r="IF55" s="96"/>
      <c r="IG55" s="96"/>
      <c r="IH55" s="96"/>
      <c r="II55" s="96"/>
      <c r="IJ55" s="97"/>
      <c r="IK55" s="95">
        <f>データ!CY7</f>
        <v>69.599999999999994</v>
      </c>
      <c r="IL55" s="96"/>
      <c r="IM55" s="96"/>
      <c r="IN55" s="96"/>
      <c r="IO55" s="96"/>
      <c r="IP55" s="96"/>
      <c r="IQ55" s="96"/>
      <c r="IR55" s="96"/>
      <c r="IS55" s="96"/>
      <c r="IT55" s="96"/>
      <c r="IU55" s="96"/>
      <c r="IV55" s="96"/>
      <c r="IW55" s="96"/>
      <c r="IX55" s="96"/>
      <c r="IY55" s="97"/>
      <c r="IZ55" s="95">
        <f>データ!CZ7</f>
        <v>70.900000000000006</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11.1</v>
      </c>
      <c r="KG55" s="96"/>
      <c r="KH55" s="96"/>
      <c r="KI55" s="96"/>
      <c r="KJ55" s="96"/>
      <c r="KK55" s="96"/>
      <c r="KL55" s="96"/>
      <c r="KM55" s="96"/>
      <c r="KN55" s="96"/>
      <c r="KO55" s="96"/>
      <c r="KP55" s="96"/>
      <c r="KQ55" s="96"/>
      <c r="KR55" s="96"/>
      <c r="KS55" s="96"/>
      <c r="KT55" s="97"/>
      <c r="KU55" s="95">
        <f>データ!DH7</f>
        <v>12.4</v>
      </c>
      <c r="KV55" s="96"/>
      <c r="KW55" s="96"/>
      <c r="KX55" s="96"/>
      <c r="KY55" s="96"/>
      <c r="KZ55" s="96"/>
      <c r="LA55" s="96"/>
      <c r="LB55" s="96"/>
      <c r="LC55" s="96"/>
      <c r="LD55" s="96"/>
      <c r="LE55" s="96"/>
      <c r="LF55" s="96"/>
      <c r="LG55" s="96"/>
      <c r="LH55" s="96"/>
      <c r="LI55" s="97"/>
      <c r="LJ55" s="95">
        <f>データ!DI7</f>
        <v>12.2</v>
      </c>
      <c r="LK55" s="96"/>
      <c r="LL55" s="96"/>
      <c r="LM55" s="96"/>
      <c r="LN55" s="96"/>
      <c r="LO55" s="96"/>
      <c r="LP55" s="96"/>
      <c r="LQ55" s="96"/>
      <c r="LR55" s="96"/>
      <c r="LS55" s="96"/>
      <c r="LT55" s="96"/>
      <c r="LU55" s="96"/>
      <c r="LV55" s="96"/>
      <c r="LW55" s="96"/>
      <c r="LX55" s="97"/>
      <c r="LY55" s="95">
        <f>データ!DJ7</f>
        <v>11.2</v>
      </c>
      <c r="LZ55" s="96"/>
      <c r="MA55" s="96"/>
      <c r="MB55" s="96"/>
      <c r="MC55" s="96"/>
      <c r="MD55" s="96"/>
      <c r="ME55" s="96"/>
      <c r="MF55" s="96"/>
      <c r="MG55" s="96"/>
      <c r="MH55" s="96"/>
      <c r="MI55" s="96"/>
      <c r="MJ55" s="96"/>
      <c r="MK55" s="96"/>
      <c r="ML55" s="96"/>
      <c r="MM55" s="97"/>
      <c r="MN55" s="95">
        <f>データ!DK7</f>
        <v>11.6</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x14ac:dyDescent="0.15">
      <c r="A56" s="2"/>
      <c r="B56" s="25"/>
      <c r="C56" s="5"/>
      <c r="D56" s="5"/>
      <c r="E56" s="5"/>
      <c r="F56" s="5"/>
      <c r="G56" s="94" t="s">
        <v>38</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x14ac:dyDescent="0.15">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x14ac:dyDescent="0.15">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x14ac:dyDescent="0.15">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x14ac:dyDescent="0.15">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145</v>
      </c>
      <c r="NK68" s="136"/>
      <c r="NL68" s="136"/>
      <c r="NM68" s="136"/>
      <c r="NN68" s="136"/>
      <c r="NO68" s="136"/>
      <c r="NP68" s="136"/>
      <c r="NQ68" s="136"/>
      <c r="NR68" s="136"/>
      <c r="NS68" s="136"/>
      <c r="NT68" s="136"/>
      <c r="NU68" s="136"/>
      <c r="NV68" s="136"/>
      <c r="NW68" s="136"/>
      <c r="NX68" s="137"/>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x14ac:dyDescent="0.15">
      <c r="A79" s="2"/>
      <c r="B79" s="25"/>
      <c r="C79" s="5"/>
      <c r="D79" s="5"/>
      <c r="E79" s="5"/>
      <c r="F79" s="5"/>
      <c r="G79" s="35"/>
      <c r="H79" s="35"/>
      <c r="I79" s="39"/>
      <c r="J79" s="80" t="s">
        <v>37</v>
      </c>
      <c r="K79" s="81"/>
      <c r="L79" s="81"/>
      <c r="M79" s="81"/>
      <c r="N79" s="81"/>
      <c r="O79" s="81"/>
      <c r="P79" s="81"/>
      <c r="Q79" s="81"/>
      <c r="R79" s="81"/>
      <c r="S79" s="81"/>
      <c r="T79" s="82"/>
      <c r="U79" s="84">
        <f>データ!DR7</f>
        <v>28.3</v>
      </c>
      <c r="V79" s="84"/>
      <c r="W79" s="84"/>
      <c r="X79" s="84"/>
      <c r="Y79" s="84"/>
      <c r="Z79" s="84"/>
      <c r="AA79" s="84"/>
      <c r="AB79" s="84"/>
      <c r="AC79" s="84"/>
      <c r="AD79" s="84"/>
      <c r="AE79" s="84"/>
      <c r="AF79" s="84"/>
      <c r="AG79" s="84"/>
      <c r="AH79" s="84"/>
      <c r="AI79" s="84"/>
      <c r="AJ79" s="84"/>
      <c r="AK79" s="84"/>
      <c r="AL79" s="84"/>
      <c r="AM79" s="84"/>
      <c r="AN79" s="84">
        <f>データ!DS7</f>
        <v>29.6</v>
      </c>
      <c r="AO79" s="84"/>
      <c r="AP79" s="84"/>
      <c r="AQ79" s="84"/>
      <c r="AR79" s="84"/>
      <c r="AS79" s="84"/>
      <c r="AT79" s="84"/>
      <c r="AU79" s="84"/>
      <c r="AV79" s="84"/>
      <c r="AW79" s="84"/>
      <c r="AX79" s="84"/>
      <c r="AY79" s="84"/>
      <c r="AZ79" s="84"/>
      <c r="BA79" s="84"/>
      <c r="BB79" s="84"/>
      <c r="BC79" s="84"/>
      <c r="BD79" s="84"/>
      <c r="BE79" s="84"/>
      <c r="BF79" s="84"/>
      <c r="BG79" s="84">
        <f>データ!DT7</f>
        <v>31.7</v>
      </c>
      <c r="BH79" s="84"/>
      <c r="BI79" s="84"/>
      <c r="BJ79" s="84"/>
      <c r="BK79" s="84"/>
      <c r="BL79" s="84"/>
      <c r="BM79" s="84"/>
      <c r="BN79" s="84"/>
      <c r="BO79" s="84"/>
      <c r="BP79" s="84"/>
      <c r="BQ79" s="84"/>
      <c r="BR79" s="84"/>
      <c r="BS79" s="84"/>
      <c r="BT79" s="84"/>
      <c r="BU79" s="84"/>
      <c r="BV79" s="84"/>
      <c r="BW79" s="84"/>
      <c r="BX79" s="84"/>
      <c r="BY79" s="84"/>
      <c r="BZ79" s="84">
        <f>データ!DU7</f>
        <v>32.9</v>
      </c>
      <c r="CA79" s="84"/>
      <c r="CB79" s="84"/>
      <c r="CC79" s="84"/>
      <c r="CD79" s="84"/>
      <c r="CE79" s="84"/>
      <c r="CF79" s="84"/>
      <c r="CG79" s="84"/>
      <c r="CH79" s="84"/>
      <c r="CI79" s="84"/>
      <c r="CJ79" s="84"/>
      <c r="CK79" s="84"/>
      <c r="CL79" s="84"/>
      <c r="CM79" s="84"/>
      <c r="CN79" s="84"/>
      <c r="CO79" s="84"/>
      <c r="CP79" s="84"/>
      <c r="CQ79" s="84"/>
      <c r="CR79" s="84"/>
      <c r="CS79" s="84">
        <f>データ!DV7</f>
        <v>35.200000000000003</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44.5</v>
      </c>
      <c r="EP79" s="84"/>
      <c r="EQ79" s="84"/>
      <c r="ER79" s="84"/>
      <c r="ES79" s="84"/>
      <c r="ET79" s="84"/>
      <c r="EU79" s="84"/>
      <c r="EV79" s="84"/>
      <c r="EW79" s="84"/>
      <c r="EX79" s="84"/>
      <c r="EY79" s="84"/>
      <c r="EZ79" s="84"/>
      <c r="FA79" s="84"/>
      <c r="FB79" s="84"/>
      <c r="FC79" s="84"/>
      <c r="FD79" s="84"/>
      <c r="FE79" s="84"/>
      <c r="FF79" s="84"/>
      <c r="FG79" s="84"/>
      <c r="FH79" s="84">
        <f>データ!ED7</f>
        <v>50.5</v>
      </c>
      <c r="FI79" s="84"/>
      <c r="FJ79" s="84"/>
      <c r="FK79" s="84"/>
      <c r="FL79" s="84"/>
      <c r="FM79" s="84"/>
      <c r="FN79" s="84"/>
      <c r="FO79" s="84"/>
      <c r="FP79" s="84"/>
      <c r="FQ79" s="84"/>
      <c r="FR79" s="84"/>
      <c r="FS79" s="84"/>
      <c r="FT79" s="84"/>
      <c r="FU79" s="84"/>
      <c r="FV79" s="84"/>
      <c r="FW79" s="84"/>
      <c r="FX79" s="84"/>
      <c r="FY79" s="84"/>
      <c r="FZ79" s="84"/>
      <c r="GA79" s="84">
        <f>データ!EE7</f>
        <v>58.2</v>
      </c>
      <c r="GB79" s="84"/>
      <c r="GC79" s="84"/>
      <c r="GD79" s="84"/>
      <c r="GE79" s="84"/>
      <c r="GF79" s="84"/>
      <c r="GG79" s="84"/>
      <c r="GH79" s="84"/>
      <c r="GI79" s="84"/>
      <c r="GJ79" s="84"/>
      <c r="GK79" s="84"/>
      <c r="GL79" s="84"/>
      <c r="GM79" s="84"/>
      <c r="GN79" s="84"/>
      <c r="GO79" s="84"/>
      <c r="GP79" s="84"/>
      <c r="GQ79" s="84"/>
      <c r="GR79" s="84"/>
      <c r="GS79" s="84"/>
      <c r="GT79" s="84">
        <f>データ!EF7</f>
        <v>55.9</v>
      </c>
      <c r="GU79" s="84"/>
      <c r="GV79" s="84"/>
      <c r="GW79" s="84"/>
      <c r="GX79" s="84"/>
      <c r="GY79" s="84"/>
      <c r="GZ79" s="84"/>
      <c r="HA79" s="84"/>
      <c r="HB79" s="84"/>
      <c r="HC79" s="84"/>
      <c r="HD79" s="84"/>
      <c r="HE79" s="84"/>
      <c r="HF79" s="84"/>
      <c r="HG79" s="84"/>
      <c r="HH79" s="84"/>
      <c r="HI79" s="84"/>
      <c r="HJ79" s="84"/>
      <c r="HK79" s="84"/>
      <c r="HL79" s="84"/>
      <c r="HM79" s="84">
        <f>データ!EG7</f>
        <v>61.2</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30838359</v>
      </c>
      <c r="JK79" s="83"/>
      <c r="JL79" s="83"/>
      <c r="JM79" s="83"/>
      <c r="JN79" s="83"/>
      <c r="JO79" s="83"/>
      <c r="JP79" s="83"/>
      <c r="JQ79" s="83"/>
      <c r="JR79" s="83"/>
      <c r="JS79" s="83"/>
      <c r="JT79" s="83"/>
      <c r="JU79" s="83"/>
      <c r="JV79" s="83"/>
      <c r="JW79" s="83"/>
      <c r="JX79" s="83"/>
      <c r="JY79" s="83"/>
      <c r="JZ79" s="83"/>
      <c r="KA79" s="83"/>
      <c r="KB79" s="83"/>
      <c r="KC79" s="83">
        <f>データ!EO7</f>
        <v>31772817</v>
      </c>
      <c r="KD79" s="83"/>
      <c r="KE79" s="83"/>
      <c r="KF79" s="83"/>
      <c r="KG79" s="83"/>
      <c r="KH79" s="83"/>
      <c r="KI79" s="83"/>
      <c r="KJ79" s="83"/>
      <c r="KK79" s="83"/>
      <c r="KL79" s="83"/>
      <c r="KM79" s="83"/>
      <c r="KN79" s="83"/>
      <c r="KO79" s="83"/>
      <c r="KP79" s="83"/>
      <c r="KQ79" s="83"/>
      <c r="KR79" s="83"/>
      <c r="KS79" s="83"/>
      <c r="KT79" s="83"/>
      <c r="KU79" s="83"/>
      <c r="KV79" s="83">
        <f>データ!EP7</f>
        <v>32004916</v>
      </c>
      <c r="KW79" s="83"/>
      <c r="KX79" s="83"/>
      <c r="KY79" s="83"/>
      <c r="KZ79" s="83"/>
      <c r="LA79" s="83"/>
      <c r="LB79" s="83"/>
      <c r="LC79" s="83"/>
      <c r="LD79" s="83"/>
      <c r="LE79" s="83"/>
      <c r="LF79" s="83"/>
      <c r="LG79" s="83"/>
      <c r="LH79" s="83"/>
      <c r="LI79" s="83"/>
      <c r="LJ79" s="83"/>
      <c r="LK79" s="83"/>
      <c r="LL79" s="83"/>
      <c r="LM79" s="83"/>
      <c r="LN79" s="83"/>
      <c r="LO79" s="83">
        <f>データ!EQ7</f>
        <v>39088243</v>
      </c>
      <c r="LP79" s="83"/>
      <c r="LQ79" s="83"/>
      <c r="LR79" s="83"/>
      <c r="LS79" s="83"/>
      <c r="LT79" s="83"/>
      <c r="LU79" s="83"/>
      <c r="LV79" s="83"/>
      <c r="LW79" s="83"/>
      <c r="LX79" s="83"/>
      <c r="LY79" s="83"/>
      <c r="LZ79" s="83"/>
      <c r="MA79" s="83"/>
      <c r="MB79" s="83"/>
      <c r="MC79" s="83"/>
      <c r="MD79" s="83"/>
      <c r="ME79" s="83"/>
      <c r="MF79" s="83"/>
      <c r="MG79" s="83"/>
      <c r="MH79" s="83">
        <f>データ!ER7</f>
        <v>44264576</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x14ac:dyDescent="0.15">
      <c r="A80" s="2"/>
      <c r="B80" s="25"/>
      <c r="C80" s="5"/>
      <c r="D80" s="5"/>
      <c r="E80" s="5"/>
      <c r="F80" s="5"/>
      <c r="G80" s="5"/>
      <c r="H80" s="5"/>
      <c r="I80" s="39"/>
      <c r="J80" s="80" t="s">
        <v>38</v>
      </c>
      <c r="K80" s="81"/>
      <c r="L80" s="81"/>
      <c r="M80" s="81"/>
      <c r="N80" s="81"/>
      <c r="O80" s="81"/>
      <c r="P80" s="81"/>
      <c r="Q80" s="81"/>
      <c r="R80" s="81"/>
      <c r="S80" s="81"/>
      <c r="T80" s="82"/>
      <c r="U80" s="84">
        <f>データ!DW7</f>
        <v>48</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63.3</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34139294</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x14ac:dyDescent="0.15">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x14ac:dyDescent="0.15">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J6gC+xWwatH9A/2wuEwF8Pwmkg0zskZeVoX5vB3s54zCWmXpNLMf7B3CBsO1WH9CDsLr6waAoAKW5UrPsaIEw==" saltValue="E7wsVZHi3wl0kWtEiVUPf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31" t="s">
        <v>76</v>
      </c>
      <c r="AT4" s="124"/>
      <c r="AU4" s="124"/>
      <c r="AV4" s="124"/>
      <c r="AW4" s="124"/>
      <c r="AX4" s="124"/>
      <c r="AY4" s="124"/>
      <c r="AZ4" s="124"/>
      <c r="BA4" s="124"/>
      <c r="BB4" s="124"/>
      <c r="BC4" s="124"/>
      <c r="BD4" s="131"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31"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393410</v>
      </c>
      <c r="D6" s="62">
        <f t="shared" si="2"/>
        <v>46</v>
      </c>
      <c r="E6" s="62">
        <f t="shared" si="2"/>
        <v>6</v>
      </c>
      <c r="F6" s="62">
        <f t="shared" si="2"/>
        <v>0</v>
      </c>
      <c r="G6" s="62">
        <f t="shared" si="2"/>
        <v>1</v>
      </c>
      <c r="H6" s="128" t="str">
        <f>IF(H8&lt;&gt;I8,H8,"")&amp;IF(I8&lt;&gt;J8,I8,"")&amp;"　"&amp;J8</f>
        <v>高知県本山町　嶺北中央病院</v>
      </c>
      <c r="I6" s="129"/>
      <c r="J6" s="13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対象</v>
      </c>
      <c r="S6" s="62" t="str">
        <f t="shared" si="3"/>
        <v>透 訓</v>
      </c>
      <c r="T6" s="62" t="str">
        <f t="shared" si="3"/>
        <v>救 臨 へ</v>
      </c>
      <c r="U6" s="63">
        <f>U8</f>
        <v>3590</v>
      </c>
      <c r="V6" s="63">
        <f>V8</f>
        <v>9235</v>
      </c>
      <c r="W6" s="62" t="str">
        <f>W8</f>
        <v>第２種該当</v>
      </c>
      <c r="X6" s="62" t="str">
        <f t="shared" si="3"/>
        <v>１０：１</v>
      </c>
      <c r="Y6" s="63">
        <f t="shared" si="3"/>
        <v>55</v>
      </c>
      <c r="Z6" s="63">
        <f t="shared" si="3"/>
        <v>44</v>
      </c>
      <c r="AA6" s="63" t="str">
        <f t="shared" si="3"/>
        <v>-</v>
      </c>
      <c r="AB6" s="63" t="str">
        <f t="shared" si="3"/>
        <v>-</v>
      </c>
      <c r="AC6" s="63" t="str">
        <f t="shared" si="3"/>
        <v>-</v>
      </c>
      <c r="AD6" s="63">
        <f t="shared" si="3"/>
        <v>99</v>
      </c>
      <c r="AE6" s="63">
        <f t="shared" si="3"/>
        <v>55</v>
      </c>
      <c r="AF6" s="63">
        <f t="shared" si="3"/>
        <v>44</v>
      </c>
      <c r="AG6" s="63">
        <f t="shared" si="3"/>
        <v>99</v>
      </c>
      <c r="AH6" s="64">
        <f>IF(AH8="-",NA(),AH8)</f>
        <v>100.2</v>
      </c>
      <c r="AI6" s="64">
        <f t="shared" ref="AI6:AQ6" si="4">IF(AI8="-",NA(),AI8)</f>
        <v>102.7</v>
      </c>
      <c r="AJ6" s="64">
        <f t="shared" si="4"/>
        <v>100</v>
      </c>
      <c r="AK6" s="64">
        <f t="shared" si="4"/>
        <v>96.9</v>
      </c>
      <c r="AL6" s="64">
        <f t="shared" si="4"/>
        <v>96.8</v>
      </c>
      <c r="AM6" s="64">
        <f t="shared" si="4"/>
        <v>96.3</v>
      </c>
      <c r="AN6" s="64">
        <f t="shared" si="4"/>
        <v>96.9</v>
      </c>
      <c r="AO6" s="64">
        <f t="shared" si="4"/>
        <v>98.3</v>
      </c>
      <c r="AP6" s="64">
        <f t="shared" si="4"/>
        <v>96.7</v>
      </c>
      <c r="AQ6" s="64">
        <f t="shared" si="4"/>
        <v>98.2</v>
      </c>
      <c r="AR6" s="64" t="str">
        <f>IF(AR8="-","【-】","【"&amp;SUBSTITUTE(TEXT(AR8,"#,##0.0"),"-","△")&amp;"】")</f>
        <v>【98.5】</v>
      </c>
      <c r="AS6" s="64">
        <f>IF(AS8="-",NA(),AS8)</f>
        <v>91.6</v>
      </c>
      <c r="AT6" s="64">
        <f t="shared" ref="AT6:BB6" si="5">IF(AT8="-",NA(),AT8)</f>
        <v>89.9</v>
      </c>
      <c r="AU6" s="64">
        <f t="shared" si="5"/>
        <v>87.6</v>
      </c>
      <c r="AV6" s="64">
        <f t="shared" si="5"/>
        <v>84.7</v>
      </c>
      <c r="AW6" s="64">
        <f t="shared" si="5"/>
        <v>80.5</v>
      </c>
      <c r="AX6" s="64">
        <f t="shared" si="5"/>
        <v>86.6</v>
      </c>
      <c r="AY6" s="64">
        <f t="shared" si="5"/>
        <v>85.4</v>
      </c>
      <c r="AZ6" s="64">
        <f t="shared" si="5"/>
        <v>85.3</v>
      </c>
      <c r="BA6" s="64">
        <f t="shared" si="5"/>
        <v>84.2</v>
      </c>
      <c r="BB6" s="64">
        <f t="shared" si="5"/>
        <v>78.099999999999994</v>
      </c>
      <c r="BC6" s="64" t="str">
        <f>IF(BC8="-","【-】","【"&amp;SUBSTITUTE(TEXT(BC8,"#,##0.0"),"-","△")&amp;"】")</f>
        <v>【89.7】</v>
      </c>
      <c r="BD6" s="64">
        <f>IF(BD8="-",NA(),BD8)</f>
        <v>75.599999999999994</v>
      </c>
      <c r="BE6" s="64">
        <f t="shared" ref="BE6:BM6" si="6">IF(BE8="-",NA(),BE8)</f>
        <v>69.7</v>
      </c>
      <c r="BF6" s="64">
        <f t="shared" si="6"/>
        <v>0</v>
      </c>
      <c r="BG6" s="64">
        <f t="shared" si="6"/>
        <v>0.3</v>
      </c>
      <c r="BH6" s="64">
        <f t="shared" si="6"/>
        <v>4.5999999999999996</v>
      </c>
      <c r="BI6" s="64">
        <f t="shared" si="6"/>
        <v>121</v>
      </c>
      <c r="BJ6" s="64">
        <f t="shared" si="6"/>
        <v>112.9</v>
      </c>
      <c r="BK6" s="64">
        <f t="shared" si="6"/>
        <v>118.9</v>
      </c>
      <c r="BL6" s="64">
        <f t="shared" si="6"/>
        <v>119.5</v>
      </c>
      <c r="BM6" s="64">
        <f t="shared" si="6"/>
        <v>114.4</v>
      </c>
      <c r="BN6" s="64" t="str">
        <f>IF(BN8="-","【-】","【"&amp;SUBSTITUTE(TEXT(BN8,"#,##0.0"),"-","△")&amp;"】")</f>
        <v>【64.7】</v>
      </c>
      <c r="BO6" s="64">
        <f>IF(BO8="-",NA(),BO8)</f>
        <v>72.900000000000006</v>
      </c>
      <c r="BP6" s="64">
        <f t="shared" ref="BP6:BX6" si="7">IF(BP8="-",NA(),BP8)</f>
        <v>71.900000000000006</v>
      </c>
      <c r="BQ6" s="64">
        <f t="shared" si="7"/>
        <v>68.099999999999994</v>
      </c>
      <c r="BR6" s="64">
        <f t="shared" si="7"/>
        <v>73</v>
      </c>
      <c r="BS6" s="64">
        <f t="shared" si="7"/>
        <v>76.8</v>
      </c>
      <c r="BT6" s="64">
        <f t="shared" si="7"/>
        <v>68.5</v>
      </c>
      <c r="BU6" s="64">
        <f t="shared" si="7"/>
        <v>68.3</v>
      </c>
      <c r="BV6" s="64">
        <f t="shared" si="7"/>
        <v>67.900000000000006</v>
      </c>
      <c r="BW6" s="64">
        <f t="shared" si="7"/>
        <v>69.8</v>
      </c>
      <c r="BX6" s="64">
        <f t="shared" si="7"/>
        <v>67.900000000000006</v>
      </c>
      <c r="BY6" s="64" t="str">
        <f>IF(BY8="-","【-】","【"&amp;SUBSTITUTE(TEXT(BY8,"#,##0.0"),"-","△")&amp;"】")</f>
        <v>【74.8】</v>
      </c>
      <c r="BZ6" s="65">
        <f>IF(BZ8="-",NA(),BZ8)</f>
        <v>21643</v>
      </c>
      <c r="CA6" s="65">
        <f t="shared" ref="CA6:CI6" si="8">IF(CA8="-",NA(),CA8)</f>
        <v>21537</v>
      </c>
      <c r="CB6" s="65">
        <f t="shared" si="8"/>
        <v>22075</v>
      </c>
      <c r="CC6" s="65">
        <f t="shared" si="8"/>
        <v>21868</v>
      </c>
      <c r="CD6" s="65">
        <f t="shared" si="8"/>
        <v>21143</v>
      </c>
      <c r="CE6" s="65">
        <f t="shared" si="8"/>
        <v>31585</v>
      </c>
      <c r="CF6" s="65">
        <f t="shared" si="8"/>
        <v>32431</v>
      </c>
      <c r="CG6" s="65">
        <f t="shared" si="8"/>
        <v>32532</v>
      </c>
      <c r="CH6" s="65">
        <f t="shared" si="8"/>
        <v>33492</v>
      </c>
      <c r="CI6" s="65">
        <f t="shared" si="8"/>
        <v>25249</v>
      </c>
      <c r="CJ6" s="64" t="str">
        <f>IF(CJ8="-","【-】","【"&amp;SUBSTITUTE(TEXT(CJ8,"#,##0"),"-","△")&amp;"】")</f>
        <v>【50,718】</v>
      </c>
      <c r="CK6" s="65">
        <f>IF(CK8="-",NA(),CK8)</f>
        <v>7319</v>
      </c>
      <c r="CL6" s="65">
        <f t="shared" ref="CL6:CT6" si="9">IF(CL8="-",NA(),CL8)</f>
        <v>7420</v>
      </c>
      <c r="CM6" s="65">
        <f t="shared" si="9"/>
        <v>7838</v>
      </c>
      <c r="CN6" s="65">
        <f t="shared" si="9"/>
        <v>8166</v>
      </c>
      <c r="CO6" s="65">
        <f t="shared" si="9"/>
        <v>8256</v>
      </c>
      <c r="CP6" s="65">
        <f t="shared" si="9"/>
        <v>9437</v>
      </c>
      <c r="CQ6" s="65">
        <f t="shared" si="9"/>
        <v>9726</v>
      </c>
      <c r="CR6" s="65">
        <f t="shared" si="9"/>
        <v>10037</v>
      </c>
      <c r="CS6" s="65">
        <f t="shared" si="9"/>
        <v>9976</v>
      </c>
      <c r="CT6" s="65">
        <f t="shared" si="9"/>
        <v>8852</v>
      </c>
      <c r="CU6" s="64" t="str">
        <f>IF(CU8="-","【-】","【"&amp;SUBSTITUTE(TEXT(CU8,"#,##0"),"-","△")&amp;"】")</f>
        <v>【14,202】</v>
      </c>
      <c r="CV6" s="64">
        <f>IF(CV8="-",NA(),CV8)</f>
        <v>55.6</v>
      </c>
      <c r="CW6" s="64">
        <f t="shared" ref="CW6:DE6" si="10">IF(CW8="-",NA(),CW8)</f>
        <v>61.4</v>
      </c>
      <c r="CX6" s="64">
        <f t="shared" si="10"/>
        <v>66.900000000000006</v>
      </c>
      <c r="CY6" s="64">
        <f t="shared" si="10"/>
        <v>69.599999999999994</v>
      </c>
      <c r="CZ6" s="64">
        <f t="shared" si="10"/>
        <v>70.900000000000006</v>
      </c>
      <c r="DA6" s="64">
        <f t="shared" si="10"/>
        <v>61.2</v>
      </c>
      <c r="DB6" s="64">
        <f t="shared" si="10"/>
        <v>62.1</v>
      </c>
      <c r="DC6" s="64">
        <f t="shared" si="10"/>
        <v>62.5</v>
      </c>
      <c r="DD6" s="64">
        <f t="shared" si="10"/>
        <v>63.4</v>
      </c>
      <c r="DE6" s="64">
        <f t="shared" si="10"/>
        <v>70.3</v>
      </c>
      <c r="DF6" s="64" t="str">
        <f>IF(DF8="-","【-】","【"&amp;SUBSTITUTE(TEXT(DF8,"#,##0.0"),"-","△")&amp;"】")</f>
        <v>【55.0】</v>
      </c>
      <c r="DG6" s="64">
        <f>IF(DG8="-",NA(),DG8)</f>
        <v>11.1</v>
      </c>
      <c r="DH6" s="64">
        <f t="shared" ref="DH6:DP6" si="11">IF(DH8="-",NA(),DH8)</f>
        <v>12.4</v>
      </c>
      <c r="DI6" s="64">
        <f t="shared" si="11"/>
        <v>12.2</v>
      </c>
      <c r="DJ6" s="64">
        <f t="shared" si="11"/>
        <v>11.2</v>
      </c>
      <c r="DK6" s="64">
        <f t="shared" si="11"/>
        <v>11.6</v>
      </c>
      <c r="DL6" s="64">
        <f t="shared" si="11"/>
        <v>19.3</v>
      </c>
      <c r="DM6" s="64">
        <f t="shared" si="11"/>
        <v>18.899999999999999</v>
      </c>
      <c r="DN6" s="64">
        <f t="shared" si="11"/>
        <v>19</v>
      </c>
      <c r="DO6" s="64">
        <f t="shared" si="11"/>
        <v>18.7</v>
      </c>
      <c r="DP6" s="64">
        <f t="shared" si="11"/>
        <v>17</v>
      </c>
      <c r="DQ6" s="64" t="str">
        <f>IF(DQ8="-","【-】","【"&amp;SUBSTITUTE(TEXT(DQ8,"#,##0.0"),"-","△")&amp;"】")</f>
        <v>【24.3】</v>
      </c>
      <c r="DR6" s="64">
        <f>IF(DR8="-",NA(),DR8)</f>
        <v>28.3</v>
      </c>
      <c r="DS6" s="64">
        <f t="shared" ref="DS6:EA6" si="12">IF(DS8="-",NA(),DS8)</f>
        <v>29.6</v>
      </c>
      <c r="DT6" s="64">
        <f t="shared" si="12"/>
        <v>31.7</v>
      </c>
      <c r="DU6" s="64">
        <f t="shared" si="12"/>
        <v>32.9</v>
      </c>
      <c r="DV6" s="64">
        <f t="shared" si="12"/>
        <v>35.200000000000003</v>
      </c>
      <c r="DW6" s="64">
        <f t="shared" si="12"/>
        <v>48</v>
      </c>
      <c r="DX6" s="64">
        <f t="shared" si="12"/>
        <v>52.2</v>
      </c>
      <c r="DY6" s="64">
        <f t="shared" si="12"/>
        <v>52.4</v>
      </c>
      <c r="DZ6" s="64">
        <f t="shared" si="12"/>
        <v>52.5</v>
      </c>
      <c r="EA6" s="64">
        <f t="shared" si="12"/>
        <v>53.8</v>
      </c>
      <c r="EB6" s="64" t="str">
        <f>IF(EB8="-","【-】","【"&amp;SUBSTITUTE(TEXT(EB8,"#,##0.0"),"-","△")&amp;"】")</f>
        <v>【51.6】</v>
      </c>
      <c r="EC6" s="64">
        <f>IF(EC8="-",NA(),EC8)</f>
        <v>44.5</v>
      </c>
      <c r="ED6" s="64">
        <f t="shared" ref="ED6:EL6" si="13">IF(ED8="-",NA(),ED8)</f>
        <v>50.5</v>
      </c>
      <c r="EE6" s="64">
        <f t="shared" si="13"/>
        <v>58.2</v>
      </c>
      <c r="EF6" s="64">
        <f t="shared" si="13"/>
        <v>55.9</v>
      </c>
      <c r="EG6" s="64">
        <f t="shared" si="13"/>
        <v>61.2</v>
      </c>
      <c r="EH6" s="64">
        <f t="shared" si="13"/>
        <v>63.3</v>
      </c>
      <c r="EI6" s="64">
        <f t="shared" si="13"/>
        <v>69.599999999999994</v>
      </c>
      <c r="EJ6" s="64">
        <f t="shared" si="13"/>
        <v>69.2</v>
      </c>
      <c r="EK6" s="64">
        <f t="shared" si="13"/>
        <v>69.7</v>
      </c>
      <c r="EL6" s="64">
        <f t="shared" si="13"/>
        <v>71</v>
      </c>
      <c r="EM6" s="64" t="str">
        <f>IF(EM8="-","【-】","【"&amp;SUBSTITUTE(TEXT(EM8,"#,##0.0"),"-","△")&amp;"】")</f>
        <v>【67.6】</v>
      </c>
      <c r="EN6" s="65">
        <f>IF(EN8="-",NA(),EN8)</f>
        <v>30838359</v>
      </c>
      <c r="EO6" s="65">
        <f t="shared" ref="EO6:EW6" si="14">IF(EO8="-",NA(),EO8)</f>
        <v>31772817</v>
      </c>
      <c r="EP6" s="65">
        <f t="shared" si="14"/>
        <v>32004916</v>
      </c>
      <c r="EQ6" s="65">
        <f t="shared" si="14"/>
        <v>39088243</v>
      </c>
      <c r="ER6" s="65">
        <f t="shared" si="14"/>
        <v>44264576</v>
      </c>
      <c r="ES6" s="65">
        <f t="shared" si="14"/>
        <v>34139294</v>
      </c>
      <c r="ET6" s="65">
        <f t="shared" si="14"/>
        <v>35115689</v>
      </c>
      <c r="EU6" s="65">
        <f t="shared" si="14"/>
        <v>35730958</v>
      </c>
      <c r="EV6" s="65">
        <f t="shared" si="14"/>
        <v>37752628</v>
      </c>
      <c r="EW6" s="65">
        <f t="shared" si="14"/>
        <v>38480542</v>
      </c>
      <c r="EX6" s="65" t="str">
        <f>IF(EX8="-","【-】","【"&amp;SUBSTITUTE(TEXT(EX8,"#,##0"),"-","△")&amp;"】")</f>
        <v>【45,442,498】</v>
      </c>
    </row>
    <row r="7" spans="1:154" s="66" customFormat="1" x14ac:dyDescent="0.15">
      <c r="A7" s="47" t="s">
        <v>122</v>
      </c>
      <c r="B7" s="62">
        <f t="shared" ref="B7:AG7" si="15">B8</f>
        <v>2017</v>
      </c>
      <c r="C7" s="62">
        <f t="shared" si="15"/>
        <v>393410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対象</v>
      </c>
      <c r="S7" s="62" t="str">
        <f t="shared" si="15"/>
        <v>透 訓</v>
      </c>
      <c r="T7" s="62" t="str">
        <f t="shared" si="15"/>
        <v>救 臨 へ</v>
      </c>
      <c r="U7" s="63">
        <f>U8</f>
        <v>3590</v>
      </c>
      <c r="V7" s="63">
        <f>V8</f>
        <v>9235</v>
      </c>
      <c r="W7" s="62" t="str">
        <f>W8</f>
        <v>第２種該当</v>
      </c>
      <c r="X7" s="62" t="str">
        <f t="shared" si="15"/>
        <v>１０：１</v>
      </c>
      <c r="Y7" s="63">
        <f t="shared" si="15"/>
        <v>55</v>
      </c>
      <c r="Z7" s="63">
        <f t="shared" si="15"/>
        <v>44</v>
      </c>
      <c r="AA7" s="63" t="str">
        <f t="shared" si="15"/>
        <v>-</v>
      </c>
      <c r="AB7" s="63" t="str">
        <f t="shared" si="15"/>
        <v>-</v>
      </c>
      <c r="AC7" s="63" t="str">
        <f t="shared" si="15"/>
        <v>-</v>
      </c>
      <c r="AD7" s="63">
        <f t="shared" si="15"/>
        <v>99</v>
      </c>
      <c r="AE7" s="63">
        <f t="shared" si="15"/>
        <v>55</v>
      </c>
      <c r="AF7" s="63">
        <f t="shared" si="15"/>
        <v>44</v>
      </c>
      <c r="AG7" s="63">
        <f t="shared" si="15"/>
        <v>99</v>
      </c>
      <c r="AH7" s="64">
        <f>AH8</f>
        <v>100.2</v>
      </c>
      <c r="AI7" s="64">
        <f t="shared" ref="AI7:AQ7" si="16">AI8</f>
        <v>102.7</v>
      </c>
      <c r="AJ7" s="64">
        <f t="shared" si="16"/>
        <v>100</v>
      </c>
      <c r="AK7" s="64">
        <f t="shared" si="16"/>
        <v>96.9</v>
      </c>
      <c r="AL7" s="64">
        <f t="shared" si="16"/>
        <v>96.8</v>
      </c>
      <c r="AM7" s="64">
        <f t="shared" si="16"/>
        <v>96.3</v>
      </c>
      <c r="AN7" s="64">
        <f t="shared" si="16"/>
        <v>96.9</v>
      </c>
      <c r="AO7" s="64">
        <f t="shared" si="16"/>
        <v>98.3</v>
      </c>
      <c r="AP7" s="64">
        <f t="shared" si="16"/>
        <v>96.7</v>
      </c>
      <c r="AQ7" s="64">
        <f t="shared" si="16"/>
        <v>98.2</v>
      </c>
      <c r="AR7" s="64"/>
      <c r="AS7" s="64">
        <f>AS8</f>
        <v>91.6</v>
      </c>
      <c r="AT7" s="64">
        <f t="shared" ref="AT7:BB7" si="17">AT8</f>
        <v>89.9</v>
      </c>
      <c r="AU7" s="64">
        <f t="shared" si="17"/>
        <v>87.6</v>
      </c>
      <c r="AV7" s="64">
        <f t="shared" si="17"/>
        <v>84.7</v>
      </c>
      <c r="AW7" s="64">
        <f t="shared" si="17"/>
        <v>80.5</v>
      </c>
      <c r="AX7" s="64">
        <f t="shared" si="17"/>
        <v>86.6</v>
      </c>
      <c r="AY7" s="64">
        <f t="shared" si="17"/>
        <v>85.4</v>
      </c>
      <c r="AZ7" s="64">
        <f t="shared" si="17"/>
        <v>85.3</v>
      </c>
      <c r="BA7" s="64">
        <f t="shared" si="17"/>
        <v>84.2</v>
      </c>
      <c r="BB7" s="64">
        <f t="shared" si="17"/>
        <v>78.099999999999994</v>
      </c>
      <c r="BC7" s="64"/>
      <c r="BD7" s="64">
        <f>BD8</f>
        <v>75.599999999999994</v>
      </c>
      <c r="BE7" s="64">
        <f t="shared" ref="BE7:BM7" si="18">BE8</f>
        <v>69.7</v>
      </c>
      <c r="BF7" s="64">
        <f t="shared" si="18"/>
        <v>0</v>
      </c>
      <c r="BG7" s="64">
        <f t="shared" si="18"/>
        <v>0.3</v>
      </c>
      <c r="BH7" s="64">
        <f t="shared" si="18"/>
        <v>4.5999999999999996</v>
      </c>
      <c r="BI7" s="64">
        <f t="shared" si="18"/>
        <v>121</v>
      </c>
      <c r="BJ7" s="64">
        <f t="shared" si="18"/>
        <v>112.9</v>
      </c>
      <c r="BK7" s="64">
        <f t="shared" si="18"/>
        <v>118.9</v>
      </c>
      <c r="BL7" s="64">
        <f t="shared" si="18"/>
        <v>119.5</v>
      </c>
      <c r="BM7" s="64">
        <f t="shared" si="18"/>
        <v>114.4</v>
      </c>
      <c r="BN7" s="64"/>
      <c r="BO7" s="64">
        <f>BO8</f>
        <v>72.900000000000006</v>
      </c>
      <c r="BP7" s="64">
        <f t="shared" ref="BP7:BX7" si="19">BP8</f>
        <v>71.900000000000006</v>
      </c>
      <c r="BQ7" s="64">
        <f t="shared" si="19"/>
        <v>68.099999999999994</v>
      </c>
      <c r="BR7" s="64">
        <f t="shared" si="19"/>
        <v>73</v>
      </c>
      <c r="BS7" s="64">
        <f t="shared" si="19"/>
        <v>76.8</v>
      </c>
      <c r="BT7" s="64">
        <f t="shared" si="19"/>
        <v>68.5</v>
      </c>
      <c r="BU7" s="64">
        <f t="shared" si="19"/>
        <v>68.3</v>
      </c>
      <c r="BV7" s="64">
        <f t="shared" si="19"/>
        <v>67.900000000000006</v>
      </c>
      <c r="BW7" s="64">
        <f t="shared" si="19"/>
        <v>69.8</v>
      </c>
      <c r="BX7" s="64">
        <f t="shared" si="19"/>
        <v>67.900000000000006</v>
      </c>
      <c r="BY7" s="64"/>
      <c r="BZ7" s="65">
        <f>BZ8</f>
        <v>21643</v>
      </c>
      <c r="CA7" s="65">
        <f t="shared" ref="CA7:CI7" si="20">CA8</f>
        <v>21537</v>
      </c>
      <c r="CB7" s="65">
        <f t="shared" si="20"/>
        <v>22075</v>
      </c>
      <c r="CC7" s="65">
        <f t="shared" si="20"/>
        <v>21868</v>
      </c>
      <c r="CD7" s="65">
        <f t="shared" si="20"/>
        <v>21143</v>
      </c>
      <c r="CE7" s="65">
        <f t="shared" si="20"/>
        <v>31585</v>
      </c>
      <c r="CF7" s="65">
        <f t="shared" si="20"/>
        <v>32431</v>
      </c>
      <c r="CG7" s="65">
        <f t="shared" si="20"/>
        <v>32532</v>
      </c>
      <c r="CH7" s="65">
        <f t="shared" si="20"/>
        <v>33492</v>
      </c>
      <c r="CI7" s="65">
        <f t="shared" si="20"/>
        <v>25249</v>
      </c>
      <c r="CJ7" s="64"/>
      <c r="CK7" s="65">
        <f>CK8</f>
        <v>7319</v>
      </c>
      <c r="CL7" s="65">
        <f t="shared" ref="CL7:CT7" si="21">CL8</f>
        <v>7420</v>
      </c>
      <c r="CM7" s="65">
        <f t="shared" si="21"/>
        <v>7838</v>
      </c>
      <c r="CN7" s="65">
        <f t="shared" si="21"/>
        <v>8166</v>
      </c>
      <c r="CO7" s="65">
        <f t="shared" si="21"/>
        <v>8256</v>
      </c>
      <c r="CP7" s="65">
        <f t="shared" si="21"/>
        <v>9437</v>
      </c>
      <c r="CQ7" s="65">
        <f t="shared" si="21"/>
        <v>9726</v>
      </c>
      <c r="CR7" s="65">
        <f t="shared" si="21"/>
        <v>10037</v>
      </c>
      <c r="CS7" s="65">
        <f t="shared" si="21"/>
        <v>9976</v>
      </c>
      <c r="CT7" s="65">
        <f t="shared" si="21"/>
        <v>8852</v>
      </c>
      <c r="CU7" s="64"/>
      <c r="CV7" s="64">
        <f>CV8</f>
        <v>55.6</v>
      </c>
      <c r="CW7" s="64">
        <f t="shared" ref="CW7:DE7" si="22">CW8</f>
        <v>61.4</v>
      </c>
      <c r="CX7" s="64">
        <f t="shared" si="22"/>
        <v>66.900000000000006</v>
      </c>
      <c r="CY7" s="64">
        <f t="shared" si="22"/>
        <v>69.599999999999994</v>
      </c>
      <c r="CZ7" s="64">
        <f t="shared" si="22"/>
        <v>70.900000000000006</v>
      </c>
      <c r="DA7" s="64">
        <f t="shared" si="22"/>
        <v>61.2</v>
      </c>
      <c r="DB7" s="64">
        <f t="shared" si="22"/>
        <v>62.1</v>
      </c>
      <c r="DC7" s="64">
        <f t="shared" si="22"/>
        <v>62.5</v>
      </c>
      <c r="DD7" s="64">
        <f t="shared" si="22"/>
        <v>63.4</v>
      </c>
      <c r="DE7" s="64">
        <f t="shared" si="22"/>
        <v>70.3</v>
      </c>
      <c r="DF7" s="64"/>
      <c r="DG7" s="64">
        <f>DG8</f>
        <v>11.1</v>
      </c>
      <c r="DH7" s="64">
        <f t="shared" ref="DH7:DP7" si="23">DH8</f>
        <v>12.4</v>
      </c>
      <c r="DI7" s="64">
        <f t="shared" si="23"/>
        <v>12.2</v>
      </c>
      <c r="DJ7" s="64">
        <f t="shared" si="23"/>
        <v>11.2</v>
      </c>
      <c r="DK7" s="64">
        <f t="shared" si="23"/>
        <v>11.6</v>
      </c>
      <c r="DL7" s="64">
        <f t="shared" si="23"/>
        <v>19.3</v>
      </c>
      <c r="DM7" s="64">
        <f t="shared" si="23"/>
        <v>18.899999999999999</v>
      </c>
      <c r="DN7" s="64">
        <f t="shared" si="23"/>
        <v>19</v>
      </c>
      <c r="DO7" s="64">
        <f t="shared" si="23"/>
        <v>18.7</v>
      </c>
      <c r="DP7" s="64">
        <f t="shared" si="23"/>
        <v>17</v>
      </c>
      <c r="DQ7" s="64"/>
      <c r="DR7" s="64">
        <f>DR8</f>
        <v>28.3</v>
      </c>
      <c r="DS7" s="64">
        <f t="shared" ref="DS7:EA7" si="24">DS8</f>
        <v>29.6</v>
      </c>
      <c r="DT7" s="64">
        <f t="shared" si="24"/>
        <v>31.7</v>
      </c>
      <c r="DU7" s="64">
        <f t="shared" si="24"/>
        <v>32.9</v>
      </c>
      <c r="DV7" s="64">
        <f t="shared" si="24"/>
        <v>35.200000000000003</v>
      </c>
      <c r="DW7" s="64">
        <f t="shared" si="24"/>
        <v>48</v>
      </c>
      <c r="DX7" s="64">
        <f t="shared" si="24"/>
        <v>52.2</v>
      </c>
      <c r="DY7" s="64">
        <f t="shared" si="24"/>
        <v>52.4</v>
      </c>
      <c r="DZ7" s="64">
        <f t="shared" si="24"/>
        <v>52.5</v>
      </c>
      <c r="EA7" s="64">
        <f t="shared" si="24"/>
        <v>53.8</v>
      </c>
      <c r="EB7" s="64"/>
      <c r="EC7" s="64">
        <f>EC8</f>
        <v>44.5</v>
      </c>
      <c r="ED7" s="64">
        <f t="shared" ref="ED7:EL7" si="25">ED8</f>
        <v>50.5</v>
      </c>
      <c r="EE7" s="64">
        <f t="shared" si="25"/>
        <v>58.2</v>
      </c>
      <c r="EF7" s="64">
        <f t="shared" si="25"/>
        <v>55.9</v>
      </c>
      <c r="EG7" s="64">
        <f t="shared" si="25"/>
        <v>61.2</v>
      </c>
      <c r="EH7" s="64">
        <f t="shared" si="25"/>
        <v>63.3</v>
      </c>
      <c r="EI7" s="64">
        <f t="shared" si="25"/>
        <v>69.599999999999994</v>
      </c>
      <c r="EJ7" s="64">
        <f t="shared" si="25"/>
        <v>69.2</v>
      </c>
      <c r="EK7" s="64">
        <f t="shared" si="25"/>
        <v>69.7</v>
      </c>
      <c r="EL7" s="64">
        <f t="shared" si="25"/>
        <v>71</v>
      </c>
      <c r="EM7" s="64"/>
      <c r="EN7" s="65">
        <f>EN8</f>
        <v>30838359</v>
      </c>
      <c r="EO7" s="65">
        <f t="shared" ref="EO7:EW7" si="26">EO8</f>
        <v>31772817</v>
      </c>
      <c r="EP7" s="65">
        <f t="shared" si="26"/>
        <v>32004916</v>
      </c>
      <c r="EQ7" s="65">
        <f t="shared" si="26"/>
        <v>39088243</v>
      </c>
      <c r="ER7" s="65">
        <f t="shared" si="26"/>
        <v>44264576</v>
      </c>
      <c r="ES7" s="65">
        <f t="shared" si="26"/>
        <v>34139294</v>
      </c>
      <c r="ET7" s="65">
        <f t="shared" si="26"/>
        <v>35115689</v>
      </c>
      <c r="EU7" s="65">
        <f t="shared" si="26"/>
        <v>35730958</v>
      </c>
      <c r="EV7" s="65">
        <f t="shared" si="26"/>
        <v>37752628</v>
      </c>
      <c r="EW7" s="65">
        <f t="shared" si="26"/>
        <v>38480542</v>
      </c>
      <c r="EX7" s="65"/>
    </row>
    <row r="8" spans="1:154" s="66" customFormat="1" x14ac:dyDescent="0.15">
      <c r="A8" s="47"/>
      <c r="B8" s="67">
        <v>2017</v>
      </c>
      <c r="C8" s="67">
        <v>393410</v>
      </c>
      <c r="D8" s="67">
        <v>46</v>
      </c>
      <c r="E8" s="67">
        <v>6</v>
      </c>
      <c r="F8" s="67">
        <v>0</v>
      </c>
      <c r="G8" s="67">
        <v>1</v>
      </c>
      <c r="H8" s="67" t="s">
        <v>123</v>
      </c>
      <c r="I8" s="67" t="s">
        <v>124</v>
      </c>
      <c r="J8" s="67" t="s">
        <v>125</v>
      </c>
      <c r="K8" s="67" t="s">
        <v>126</v>
      </c>
      <c r="L8" s="67" t="s">
        <v>127</v>
      </c>
      <c r="M8" s="67" t="s">
        <v>128</v>
      </c>
      <c r="N8" s="67" t="s">
        <v>129</v>
      </c>
      <c r="O8" s="67" t="s">
        <v>130</v>
      </c>
      <c r="P8" s="67" t="s">
        <v>131</v>
      </c>
      <c r="Q8" s="68">
        <v>10</v>
      </c>
      <c r="R8" s="67" t="s">
        <v>132</v>
      </c>
      <c r="S8" s="67" t="s">
        <v>133</v>
      </c>
      <c r="T8" s="67" t="s">
        <v>134</v>
      </c>
      <c r="U8" s="68">
        <v>3590</v>
      </c>
      <c r="V8" s="68">
        <v>9235</v>
      </c>
      <c r="W8" s="67" t="s">
        <v>135</v>
      </c>
      <c r="X8" s="69" t="s">
        <v>136</v>
      </c>
      <c r="Y8" s="68">
        <v>55</v>
      </c>
      <c r="Z8" s="68">
        <v>44</v>
      </c>
      <c r="AA8" s="68" t="s">
        <v>137</v>
      </c>
      <c r="AB8" s="68" t="s">
        <v>137</v>
      </c>
      <c r="AC8" s="68" t="s">
        <v>137</v>
      </c>
      <c r="AD8" s="68">
        <v>99</v>
      </c>
      <c r="AE8" s="68">
        <v>55</v>
      </c>
      <c r="AF8" s="68">
        <v>44</v>
      </c>
      <c r="AG8" s="68">
        <v>99</v>
      </c>
      <c r="AH8" s="70">
        <v>100.2</v>
      </c>
      <c r="AI8" s="70">
        <v>102.7</v>
      </c>
      <c r="AJ8" s="70">
        <v>100</v>
      </c>
      <c r="AK8" s="70">
        <v>96.9</v>
      </c>
      <c r="AL8" s="70">
        <v>96.8</v>
      </c>
      <c r="AM8" s="70">
        <v>96.3</v>
      </c>
      <c r="AN8" s="70">
        <v>96.9</v>
      </c>
      <c r="AO8" s="70">
        <v>98.3</v>
      </c>
      <c r="AP8" s="70">
        <v>96.7</v>
      </c>
      <c r="AQ8" s="70">
        <v>98.2</v>
      </c>
      <c r="AR8" s="70">
        <v>98.5</v>
      </c>
      <c r="AS8" s="70">
        <v>91.6</v>
      </c>
      <c r="AT8" s="70">
        <v>89.9</v>
      </c>
      <c r="AU8" s="70">
        <v>87.6</v>
      </c>
      <c r="AV8" s="70">
        <v>84.7</v>
      </c>
      <c r="AW8" s="70">
        <v>80.5</v>
      </c>
      <c r="AX8" s="70">
        <v>86.6</v>
      </c>
      <c r="AY8" s="70">
        <v>85.4</v>
      </c>
      <c r="AZ8" s="70">
        <v>85.3</v>
      </c>
      <c r="BA8" s="70">
        <v>84.2</v>
      </c>
      <c r="BB8" s="70">
        <v>78.099999999999994</v>
      </c>
      <c r="BC8" s="70">
        <v>89.7</v>
      </c>
      <c r="BD8" s="71">
        <v>75.599999999999994</v>
      </c>
      <c r="BE8" s="71">
        <v>69.7</v>
      </c>
      <c r="BF8" s="71">
        <v>0</v>
      </c>
      <c r="BG8" s="71">
        <v>0.3</v>
      </c>
      <c r="BH8" s="71">
        <v>4.5999999999999996</v>
      </c>
      <c r="BI8" s="71">
        <v>121</v>
      </c>
      <c r="BJ8" s="71">
        <v>112.9</v>
      </c>
      <c r="BK8" s="71">
        <v>118.9</v>
      </c>
      <c r="BL8" s="71">
        <v>119.5</v>
      </c>
      <c r="BM8" s="71">
        <v>114.4</v>
      </c>
      <c r="BN8" s="71">
        <v>64.7</v>
      </c>
      <c r="BO8" s="70">
        <v>72.900000000000006</v>
      </c>
      <c r="BP8" s="70">
        <v>71.900000000000006</v>
      </c>
      <c r="BQ8" s="70">
        <v>68.099999999999994</v>
      </c>
      <c r="BR8" s="70">
        <v>73</v>
      </c>
      <c r="BS8" s="70">
        <v>76.8</v>
      </c>
      <c r="BT8" s="70">
        <v>68.5</v>
      </c>
      <c r="BU8" s="70">
        <v>68.3</v>
      </c>
      <c r="BV8" s="70">
        <v>67.900000000000006</v>
      </c>
      <c r="BW8" s="70">
        <v>69.8</v>
      </c>
      <c r="BX8" s="70">
        <v>67.900000000000006</v>
      </c>
      <c r="BY8" s="70">
        <v>74.8</v>
      </c>
      <c r="BZ8" s="71">
        <v>21643</v>
      </c>
      <c r="CA8" s="71">
        <v>21537</v>
      </c>
      <c r="CB8" s="71">
        <v>22075</v>
      </c>
      <c r="CC8" s="71">
        <v>21868</v>
      </c>
      <c r="CD8" s="71">
        <v>21143</v>
      </c>
      <c r="CE8" s="71">
        <v>31585</v>
      </c>
      <c r="CF8" s="71">
        <v>32431</v>
      </c>
      <c r="CG8" s="71">
        <v>32532</v>
      </c>
      <c r="CH8" s="71">
        <v>33492</v>
      </c>
      <c r="CI8" s="71">
        <v>25249</v>
      </c>
      <c r="CJ8" s="70">
        <v>50718</v>
      </c>
      <c r="CK8" s="71">
        <v>7319</v>
      </c>
      <c r="CL8" s="71">
        <v>7420</v>
      </c>
      <c r="CM8" s="71">
        <v>7838</v>
      </c>
      <c r="CN8" s="71">
        <v>8166</v>
      </c>
      <c r="CO8" s="71">
        <v>8256</v>
      </c>
      <c r="CP8" s="71">
        <v>9437</v>
      </c>
      <c r="CQ8" s="71">
        <v>9726</v>
      </c>
      <c r="CR8" s="71">
        <v>10037</v>
      </c>
      <c r="CS8" s="71">
        <v>9976</v>
      </c>
      <c r="CT8" s="71">
        <v>8852</v>
      </c>
      <c r="CU8" s="70">
        <v>14202</v>
      </c>
      <c r="CV8" s="71">
        <v>55.6</v>
      </c>
      <c r="CW8" s="71">
        <v>61.4</v>
      </c>
      <c r="CX8" s="71">
        <v>66.900000000000006</v>
      </c>
      <c r="CY8" s="71">
        <v>69.599999999999994</v>
      </c>
      <c r="CZ8" s="71">
        <v>70.900000000000006</v>
      </c>
      <c r="DA8" s="71">
        <v>61.2</v>
      </c>
      <c r="DB8" s="71">
        <v>62.1</v>
      </c>
      <c r="DC8" s="71">
        <v>62.5</v>
      </c>
      <c r="DD8" s="71">
        <v>63.4</v>
      </c>
      <c r="DE8" s="71">
        <v>70.3</v>
      </c>
      <c r="DF8" s="71">
        <v>55</v>
      </c>
      <c r="DG8" s="71">
        <v>11.1</v>
      </c>
      <c r="DH8" s="71">
        <v>12.4</v>
      </c>
      <c r="DI8" s="71">
        <v>12.2</v>
      </c>
      <c r="DJ8" s="71">
        <v>11.2</v>
      </c>
      <c r="DK8" s="71">
        <v>11.6</v>
      </c>
      <c r="DL8" s="71">
        <v>19.3</v>
      </c>
      <c r="DM8" s="71">
        <v>18.899999999999999</v>
      </c>
      <c r="DN8" s="71">
        <v>19</v>
      </c>
      <c r="DO8" s="71">
        <v>18.7</v>
      </c>
      <c r="DP8" s="71">
        <v>17</v>
      </c>
      <c r="DQ8" s="71">
        <v>24.3</v>
      </c>
      <c r="DR8" s="70">
        <v>28.3</v>
      </c>
      <c r="DS8" s="70">
        <v>29.6</v>
      </c>
      <c r="DT8" s="70">
        <v>31.7</v>
      </c>
      <c r="DU8" s="70">
        <v>32.9</v>
      </c>
      <c r="DV8" s="70">
        <v>35.200000000000003</v>
      </c>
      <c r="DW8" s="70">
        <v>48</v>
      </c>
      <c r="DX8" s="70">
        <v>52.2</v>
      </c>
      <c r="DY8" s="70">
        <v>52.4</v>
      </c>
      <c r="DZ8" s="70">
        <v>52.5</v>
      </c>
      <c r="EA8" s="70">
        <v>53.8</v>
      </c>
      <c r="EB8" s="70">
        <v>51.6</v>
      </c>
      <c r="EC8" s="70">
        <v>44.5</v>
      </c>
      <c r="ED8" s="70">
        <v>50.5</v>
      </c>
      <c r="EE8" s="70">
        <v>58.2</v>
      </c>
      <c r="EF8" s="70">
        <v>55.9</v>
      </c>
      <c r="EG8" s="70">
        <v>61.2</v>
      </c>
      <c r="EH8" s="70">
        <v>63.3</v>
      </c>
      <c r="EI8" s="70">
        <v>69.599999999999994</v>
      </c>
      <c r="EJ8" s="70">
        <v>69.2</v>
      </c>
      <c r="EK8" s="70">
        <v>69.7</v>
      </c>
      <c r="EL8" s="70">
        <v>71</v>
      </c>
      <c r="EM8" s="70">
        <v>67.599999999999994</v>
      </c>
      <c r="EN8" s="71">
        <v>30838359</v>
      </c>
      <c r="EO8" s="71">
        <v>31772817</v>
      </c>
      <c r="EP8" s="71">
        <v>32004916</v>
      </c>
      <c r="EQ8" s="71">
        <v>39088243</v>
      </c>
      <c r="ER8" s="71">
        <v>44264576</v>
      </c>
      <c r="ES8" s="71">
        <v>34139294</v>
      </c>
      <c r="ET8" s="71">
        <v>35115689</v>
      </c>
      <c r="EU8" s="71">
        <v>35730958</v>
      </c>
      <c r="EV8" s="71">
        <v>37752628</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徳仁</cp:lastModifiedBy>
  <dcterms:created xsi:type="dcterms:W3CDTF">2018-12-07T10:49:05Z</dcterms:created>
  <dcterms:modified xsi:type="dcterms:W3CDTF">2019-01-23T05:42:25Z</dcterms:modified>
  <cp:category/>
</cp:coreProperties>
</file>