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WlZG3dMy3BU1aIpun81oFMIuzNv7Gz92s4Ij+An36K3khe4cZyUz90h3eo4nbdJdRtExh6cLWKEjTIZX/lx29g==" workbookSaltValue="aU84VliFx6C7qEVPsCeUtQ==" workbookSpinCount="100000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<sst xmlns="http://schemas.openxmlformats.org/spreadsheetml/2006/main" xmlns:r="http://schemas.openxmlformats.org/officeDocument/2006/relationships" count="121" uniqueCount="121">
  <si>
    <t>経営比較分析表（平成29年度決算）</t>
  </si>
  <si>
    <t>事業名</t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</si>
  <si>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</si>
  <si>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1"/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</si>
  <si>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</si>
  <si>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</si>
  <si>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</si>
  <si>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</si>
  <si>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</si>
  <si>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</si>
  <si>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</si>
  <si>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類似団体区分</t>
    <rPh sb="4" eb="6">
      <t>クブン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</si>
  <si>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</si>
  <si>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1"/>
  </si>
  <si>
    <t>　収益的収支比率は昨年度と比較して減少し、類似団体平均と比較しても下回っている。企業債の償還によるものであるが、一般会計からの繰り出しは昨年度より減少している。また、料金回収率は類似団体平均を上回っていることから、給水収益により、一定の給水費用は賄えている。
　給水原価は、類似団体より低く、施設利用率も高いことから、経営の効率性について一定の基準は満たしているといえる。
　しかしながら、有収率では、類似団体平均を下回っており、管路の更新を行った箇所以外での漏水が発生していることから、漏水検査や計画的な修繕が必要な状況であることがわかる。
　</t>
    <rPh sb="1" eb="4">
      <t>シュウエキテキ</t>
    </rPh>
    <rPh sb="4" eb="6">
      <t>シュウシ</t>
    </rPh>
    <rPh sb="6" eb="8">
      <t>ヒリツ</t>
    </rPh>
    <rPh sb="9" eb="12">
      <t>サクネンド</t>
    </rPh>
    <rPh sb="13" eb="15">
      <t>ヒカク</t>
    </rPh>
    <rPh sb="17" eb="19">
      <t>ゲンショウ</t>
    </rPh>
    <rPh sb="21" eb="23">
      <t>ルイジ</t>
    </rPh>
    <rPh sb="23" eb="25">
      <t>ダンタイ</t>
    </rPh>
    <rPh sb="25" eb="27">
      <t>ヘイキン</t>
    </rPh>
    <rPh sb="28" eb="30">
      <t>ヒカク</t>
    </rPh>
    <rPh sb="33" eb="35">
      <t>シタマワ</t>
    </rPh>
    <rPh sb="40" eb="42">
      <t>キギョウ</t>
    </rPh>
    <rPh sb="42" eb="43">
      <t>サイ</t>
    </rPh>
    <rPh sb="44" eb="46">
      <t>ショウカン</t>
    </rPh>
    <rPh sb="56" eb="58">
      <t>イッパン</t>
    </rPh>
    <rPh sb="58" eb="60">
      <t>カイケイ</t>
    </rPh>
    <rPh sb="63" eb="64">
      <t>ク</t>
    </rPh>
    <rPh sb="65" eb="66">
      <t>ダ</t>
    </rPh>
    <phoneticPr fontId="1"/>
  </si>
  <si>
    <t>人口（人）</t>
    <rPh sb="0" eb="2">
      <t>ジンコウ</t>
    </rPh>
    <rPh sb="3" eb="4">
      <t>ヒト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</si>
  <si>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</si>
  <si>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</si>
  <si>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管理者の情報</t>
    <rPh sb="0" eb="2">
      <t>カンリ</t>
    </rPh>
    <rPh sb="2" eb="3">
      <t>シャ</t>
    </rPh>
    <rPh sb="4" eb="6">
      <t>ジョウホウ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</si>
  <si>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</si>
  <si>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</si>
  <si>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</si>
  <si>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</si>
  <si>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</si>
  <si>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</si>
  <si>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</si>
  <si>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</si>
  <si>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※　平成25年度における各指標の類似団体平均値は、当時の事業数を基に算出していますが、管路更新率については、平成26年度の事業数を基に類似団体平均値を算出しています。</t>
  </si>
  <si>
    <t>①収益的収支比率(％)</t>
    <rPh sb="1" eb="4">
      <t>シュウエキテキ</t>
    </rPh>
    <phoneticPr fontId="1"/>
  </si>
  <si>
    <t>普及率(％)</t>
  </si>
  <si>
    <t>1⑥</t>
  </si>
  <si>
    <t>小項目</t>
    <rPh sb="0" eb="3">
      <t>ショウコウモク</t>
    </rPh>
    <phoneticPr fontId="1"/>
  </si>
  <si>
    <t>現在給水人口(人)</t>
  </si>
  <si>
    <t>基本情報</t>
    <rPh sb="0" eb="2">
      <t>キホン</t>
    </rPh>
    <rPh sb="2" eb="4">
      <t>ジョウホウ</t>
    </rPh>
    <phoneticPr fontId="1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</si>
  <si>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</si>
  <si>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1"/>
  </si>
  <si>
    <t>－</t>
  </si>
  <si>
    <t>2①</t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</si>
  <si>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1"/>
  </si>
  <si>
    <t>類似団体平均値（平均値）</t>
  </si>
  <si>
    <t>【】</t>
  </si>
  <si>
    <t>項番</t>
    <rPh sb="0" eb="2">
      <t>コウバン</t>
    </rPh>
    <phoneticPr fontId="1"/>
  </si>
  <si>
    <t>「債務残高」</t>
    <rPh sb="1" eb="3">
      <t>サイム</t>
    </rPh>
    <rPh sb="3" eb="5">
      <t>ザンダカ</t>
    </rPh>
    <phoneticPr fontId="1"/>
  </si>
  <si>
    <t>比率(N-3)</t>
    <rPh sb="0" eb="2">
      <t>ヒリツ</t>
    </rPh>
    <phoneticPr fontId="1"/>
  </si>
  <si>
    <t>平成29年度全国平均</t>
  </si>
  <si>
    <t>-</t>
  </si>
  <si>
    <t>「施設の効率性」</t>
    <rPh sb="1" eb="3">
      <t>シセツ</t>
    </rPh>
    <rPh sb="4" eb="6">
      <t>コウリツ</t>
    </rPh>
    <rPh sb="6" eb="7">
      <t>セイ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</si>
  <si>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</si>
  <si>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</t>
  </si>
  <si>
    <t>1. 経営の健全性・効率性について</t>
  </si>
  <si>
    <t>「累積欠損」</t>
    <rPh sb="1" eb="3">
      <t>ルイセキ</t>
    </rPh>
    <rPh sb="3" eb="5">
      <t>ケッソン</t>
    </rPh>
    <phoneticPr fontId="1"/>
  </si>
  <si>
    <t>「単年度の収支」</t>
  </si>
  <si>
    <t>業務CD</t>
    <rPh sb="0" eb="2">
      <t>ギョウム</t>
    </rPh>
    <phoneticPr fontId="1"/>
  </si>
  <si>
    <t>「支払能力」</t>
  </si>
  <si>
    <t>1④</t>
  </si>
  <si>
    <t>2. 老朽化の状況について</t>
  </si>
  <si>
    <t>「費用の効率性」</t>
    <rPh sb="1" eb="3">
      <t>ヒヨウ</t>
    </rPh>
    <rPh sb="4" eb="6">
      <t>コウリツ</t>
    </rPh>
    <rPh sb="6" eb="7">
      <t>セイ</t>
    </rPh>
    <phoneticPr fontId="1"/>
  </si>
  <si>
    <t>1①</t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</si>
  <si>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1"/>
  </si>
  <si>
    <t>「管路の経年化の状況」</t>
    <rPh sb="1" eb="3">
      <t>カンロ</t>
    </rPh>
    <rPh sb="4" eb="7">
      <t>ケイネンカ</t>
    </rPh>
    <rPh sb="8" eb="10">
      <t>ジョウキョウ</t>
    </rPh>
    <phoneticPr fontId="1"/>
  </si>
  <si>
    <t>全国平均</t>
    <rPh sb="0" eb="2">
      <t>ゼンコク</t>
    </rPh>
    <rPh sb="2" eb="4">
      <t>ヘイキン</t>
    </rPh>
    <phoneticPr fontId="1"/>
  </si>
  <si>
    <t>水道事業(法非適用)</t>
    <rPh sb="0" eb="2">
      <t>スイドウ</t>
    </rPh>
    <rPh sb="2" eb="4">
      <t>ジギョウ</t>
    </rPh>
    <phoneticPr fontId="1"/>
  </si>
  <si>
    <t>1②</t>
  </si>
  <si>
    <t>1③</t>
  </si>
  <si>
    <t>1⑦</t>
  </si>
  <si>
    <t>年度</t>
    <rPh sb="0" eb="2">
      <t>ネンド</t>
    </rPh>
    <phoneticPr fontId="1"/>
  </si>
  <si>
    <t>1⑧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</si>
  <si>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</si>
  <si>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</si>
  <si>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</si>
  <si>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</si>
  <si>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</si>
  <si>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　料金回収率、給水原価、施設利用率は一定水準にあるが、有収率が低いことから漏水対策等、施設の維持のための費用が必要となっているが、企業債残高対給水収益比率が高い状況でもあるため、経営の健全性が損なわれることのないよう、計画的な運営を心掛けていく必要がある。</t>
    <rPh sb="1" eb="3">
      <t>リョウキン</t>
    </rPh>
    <rPh sb="3" eb="5">
      <t>カイシュウ</t>
    </rPh>
    <rPh sb="5" eb="6">
      <t>リツ</t>
    </rPh>
    <rPh sb="7" eb="9">
      <t>キュウスイ</t>
    </rPh>
    <rPh sb="9" eb="11">
      <t>ゲンカ</t>
    </rPh>
    <rPh sb="12" eb="14">
      <t>シセツ</t>
    </rPh>
    <rPh sb="14" eb="16">
      <t>リヨウ</t>
    </rPh>
    <rPh sb="16" eb="17">
      <t>リツ</t>
    </rPh>
    <rPh sb="18" eb="20">
      <t>イッテイ</t>
    </rPh>
    <rPh sb="20" eb="22">
      <t>スイジュン</t>
    </rPh>
    <rPh sb="27" eb="30">
      <t>ユウシュウリツ</t>
    </rPh>
    <rPh sb="31" eb="32">
      <t>ヒク</t>
    </rPh>
    <rPh sb="37" eb="39">
      <t>ロウスイ</t>
    </rPh>
    <rPh sb="39" eb="41">
      <t>タイサク</t>
    </rPh>
    <rPh sb="41" eb="42">
      <t>トウ</t>
    </rPh>
    <rPh sb="43" eb="45">
      <t>シセツ</t>
    </rPh>
    <rPh sb="46" eb="48">
      <t>イジ</t>
    </rPh>
    <rPh sb="52" eb="54">
      <t>ヒヨウ</t>
    </rPh>
    <rPh sb="55" eb="57">
      <t>ヒツヨウ</t>
    </rPh>
    <rPh sb="65" eb="67">
      <t>キギョウ</t>
    </rPh>
    <rPh sb="67" eb="68">
      <t>サイ</t>
    </rPh>
    <rPh sb="68" eb="70">
      <t>ザンダカ</t>
    </rPh>
    <rPh sb="70" eb="71">
      <t>タイ</t>
    </rPh>
    <rPh sb="71" eb="73">
      <t>キュウスイ</t>
    </rPh>
    <rPh sb="73" eb="75">
      <t>シュウエキ</t>
    </rPh>
    <rPh sb="75" eb="77">
      <t>ヒリツ</t>
    </rPh>
    <rPh sb="78" eb="79">
      <t>タカ</t>
    </rPh>
    <rPh sb="80" eb="82">
      <t>ジョウキョウ</t>
    </rPh>
    <rPh sb="89" eb="91">
      <t>ケイエイ</t>
    </rPh>
    <rPh sb="92" eb="94">
      <t>ケンゼン</t>
    </rPh>
    <rPh sb="94" eb="95">
      <t>セイ</t>
    </rPh>
    <rPh sb="109" eb="112">
      <t>ケイカクテキ</t>
    </rPh>
    <rPh sb="113" eb="115">
      <t>ウンエイ</t>
    </rPh>
    <rPh sb="116" eb="118">
      <t>ココロガ</t>
    </rPh>
    <rPh sb="122" eb="124">
      <t>ヒツヨウ</t>
    </rPh>
    <phoneticPr fontId="1"/>
  </si>
  <si>
    <t>中項目</t>
    <rPh sb="0" eb="1">
      <t>チュウ</t>
    </rPh>
    <rPh sb="1" eb="3">
      <t>コウモク</t>
    </rPh>
    <phoneticPr fontId="1"/>
  </si>
  <si>
    <t>②累積欠損金比率(％)</t>
  </si>
  <si>
    <t>③流動比率(％)</t>
    <rPh sb="1" eb="3">
      <t>リュウドウ</t>
    </rPh>
    <rPh sb="3" eb="5">
      <t>ヒリツ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</si>
  <si>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</si>
  <si>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</si>
  <si>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</si>
  <si>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</si>
  <si>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</si>
  <si>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</si>
  <si>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</si>
  <si>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</si>
  <si>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</si>
  <si>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</si>
  <si>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</si>
  <si>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</si>
  <si>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</si>
  <si>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管理者の情報</t>
    <rPh sb="0" eb="3">
      <t>カンリシャ</t>
    </rPh>
    <rPh sb="4" eb="6">
      <t>ジョウホウ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</si>
  <si>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</si>
  <si>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</si>
  <si>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</si>
  <si>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</si>
  <si>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</si>
  <si>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</si>
  <si>
    <t>給水区域面積</t>
  </si>
  <si>
    <t>給水人口密度</t>
  </si>
  <si>
    <t>比率(N-4)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</si>
  <si>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</si>
  <si>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</si>
  <si>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</si>
  <si>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</si>
  <si>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</si>
  <si>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</si>
  <si>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</si>
  <si>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</si>
  <si>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</si>
  <si>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</si>
  <si>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高知県　馬路村</t>
  </si>
  <si>
    <t>法非適用</t>
  </si>
  <si>
    <t>水道事業</t>
  </si>
  <si>
    <t>簡易水道事業</t>
  </si>
  <si>
    <t>D4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</si>
  <si>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</si>
  <si>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</si>
  <si>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</si>
  <si>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</si>
  <si>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</si>
  <si>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</si>
  <si>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H26年度までの施設改修事業において、管路全体の約54％の更新を行ったため、老朽化について一定の改善は見られている。しかしながら、有収率が平均を下回っていることからも計画的な更新・修繕を行い、改善を図っていく必要がある。</t>
    <rPh sb="4" eb="6">
      <t>ネンド</t>
    </rPh>
    <rPh sb="9" eb="11">
      <t>シセツ</t>
    </rPh>
    <rPh sb="11" eb="13">
      <t>カイシュウ</t>
    </rPh>
    <rPh sb="13" eb="15">
      <t>ジギョウ</t>
    </rPh>
    <rPh sb="20" eb="22">
      <t>カンロ</t>
    </rPh>
    <rPh sb="22" eb="24">
      <t>ゼンタイ</t>
    </rPh>
    <rPh sb="25" eb="26">
      <t>ヤク</t>
    </rPh>
    <rPh sb="30" eb="32">
      <t>コウシン</t>
    </rPh>
    <rPh sb="33" eb="34">
      <t>オコナ</t>
    </rPh>
    <rPh sb="39" eb="42">
      <t>ロウキュウカ</t>
    </rPh>
    <rPh sb="46" eb="48">
      <t>イッテイ</t>
    </rPh>
    <rPh sb="49" eb="51">
      <t>カイゼン</t>
    </rPh>
    <rPh sb="52" eb="53">
      <t>ミ</t>
    </rPh>
    <rPh sb="66" eb="69">
      <t>ユウシュウリツ</t>
    </rPh>
    <rPh sb="70" eb="72">
      <t>ヘイキン</t>
    </rPh>
    <rPh sb="73" eb="75">
      <t>シタマワ</t>
    </rPh>
    <rPh sb="84" eb="87">
      <t>ケイカクテキ</t>
    </rPh>
    <rPh sb="88" eb="90">
      <t>コウシン</t>
    </rPh>
    <rPh sb="91" eb="93">
      <t>シュウゼン</t>
    </rPh>
    <rPh sb="94" eb="95">
      <t>オコナ</t>
    </rPh>
    <rPh sb="97" eb="99">
      <t>カイゼン</t>
    </rPh>
    <rPh sb="100" eb="101">
      <t>ハカ</t>
    </rPh>
    <rPh sb="105" eb="107">
      <t>ヒツヨウ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</si>
</sst>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0;&quot;△&quot;#,##0.00"/>
    <numFmt numFmtId="179" formatCode="#,##0.00;&quot;△&quot;#,##0.00;&quot;-&quot;"/>
    <numFmt numFmtId="177" formatCode="#,##0;&quot;△&quot;#,##0"/>
    <numFmt numFmtId="178" formatCode="ge"/>
  </numFmts>
  <fonts count="14">
    <font>
      <sz val="11"/>
      <color theme="1"/>
      <name val="ＭＳ Ｐゴシック"/>
    </font>
    <font>
      <sz val="6"/>
      <color auto="1"/>
      <name val="ＭＳ Ｐゴシック"/>
    </font>
    <font>
      <b/>
      <sz val="11"/>
      <color theme="1"/>
      <name val="ＭＳ ゴシック"/>
    </font>
    <font>
      <sz val="11"/>
      <color theme="1"/>
      <name val="ＭＳ ゴシック"/>
    </font>
    <font>
      <b/>
      <sz val="24"/>
      <color theme="1"/>
      <name val="ＭＳ ゴシック"/>
    </font>
    <font>
      <b/>
      <sz val="14"/>
      <color theme="1"/>
      <name val="ＭＳ ゴシック"/>
    </font>
    <font>
      <sz val="11"/>
      <color theme="0"/>
      <name val="ＭＳ Ｐゴシック"/>
    </font>
    <font>
      <b/>
      <sz val="9"/>
      <color theme="1"/>
      <name val="ＭＳ ゴシック"/>
    </font>
    <font>
      <sz val="11"/>
      <color auto="1"/>
      <name val="ＭＳ ゴシック"/>
    </font>
    <font>
      <sz val="9"/>
      <color theme="1"/>
      <name val="ＭＳ ゴシック"/>
    </font>
    <font>
      <b/>
      <sz val="11"/>
      <color rgb="FF3366FF"/>
      <name val="ＭＳ ゴシック"/>
    </font>
    <font>
      <b/>
      <sz val="11"/>
      <color rgb="FFFF5050"/>
      <name val="ＭＳ ゴシック"/>
    </font>
    <font>
      <b/>
      <sz val="12"/>
      <color theme="1"/>
      <name val="ＭＳ ゴシック"/>
    </font>
    <font>
      <sz val="11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177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6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79" fontId="0" fillId="5" borderId="2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5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8.31</c:v>
                </c:pt>
                <c:pt idx="1" formatCode="#,##0.00;&quot;△&quot;#,##0.00;&quot;-&quot;">
                  <c:v>3.12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54" b="0.7500000000000135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86.86</c:v>
                </c:pt>
                <c:pt idx="1">
                  <c:v>86.86</c:v>
                </c:pt>
                <c:pt idx="2">
                  <c:v>86.62</c:v>
                </c:pt>
                <c:pt idx="3">
                  <c:v>66.680000000000007</c:v>
                </c:pt>
                <c:pt idx="4">
                  <c:v>66.680000000000007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66.42</c:v>
                </c:pt>
                <c:pt idx="1">
                  <c:v>64.31</c:v>
                </c:pt>
                <c:pt idx="2">
                  <c:v>65.3</c:v>
                </c:pt>
                <c:pt idx="3">
                  <c:v>64.44</c:v>
                </c:pt>
                <c:pt idx="4">
                  <c:v>66.849999999999994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68.05</c:v>
                </c:pt>
                <c:pt idx="2">
                  <c:v>68.239999999999995</c:v>
                </c:pt>
                <c:pt idx="3">
                  <c:v>71.05</c:v>
                </c:pt>
                <c:pt idx="4">
                  <c:v>63.5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1" b="0.750000000000013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43" b="0.750000000000013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1461.2</c:v>
                </c:pt>
                <c:pt idx="1">
                  <c:v>1829.57</c:v>
                </c:pt>
                <c:pt idx="2">
                  <c:v>1744.12</c:v>
                </c:pt>
                <c:pt idx="3">
                  <c:v>1685.48</c:v>
                </c:pt>
                <c:pt idx="4">
                  <c:v>1540.74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55.05</c:v>
                </c:pt>
                <c:pt idx="1">
                  <c:v>52.73</c:v>
                </c:pt>
                <c:pt idx="2">
                  <c:v>48.52</c:v>
                </c:pt>
                <c:pt idx="3">
                  <c:v>42.18</c:v>
                </c:pt>
                <c:pt idx="4">
                  <c:v>52.32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208.62</c:v>
                </c:pt>
                <c:pt idx="1">
                  <c:v>217.54</c:v>
                </c:pt>
                <c:pt idx="2">
                  <c:v>235.66</c:v>
                </c:pt>
                <c:pt idx="3">
                  <c:v>273.17</c:v>
                </c:pt>
                <c:pt idx="4">
                  <c:v>221.94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Relationship Type="http://schemas.openxmlformats.org/officeDocument/2006/relationships/chart" Target="../charts/chart2.xml" Id="rId2" /><Relationship Type="http://schemas.openxmlformats.org/officeDocument/2006/relationships/chart" Target="../charts/chart3.xml" Id="rId3" /><Relationship Type="http://schemas.openxmlformats.org/officeDocument/2006/relationships/chart" Target="../charts/chart4.xml" Id="rId4" /><Relationship Type="http://schemas.openxmlformats.org/officeDocument/2006/relationships/chart" Target="../charts/chart5.xml" Id="rId5" /><Relationship Type="http://schemas.openxmlformats.org/officeDocument/2006/relationships/chart" Target="../charts/chart6.xml" Id="rId6" /><Relationship Type="http://schemas.openxmlformats.org/officeDocument/2006/relationships/chart" Target="../charts/chart7.xml" Id="rId7" /><Relationship Type="http://schemas.openxmlformats.org/officeDocument/2006/relationships/chart" Target="../charts/chart8.xml" Id="rId8" /><Relationship Type="http://schemas.openxmlformats.org/officeDocument/2006/relationships/chart" Target="../charts/chart9.xml" Id="rId9" /><Relationship Type="http://schemas.openxmlformats.org/officeDocument/2006/relationships/chart" Target="../charts/chart10.xml" Id="rId10" /><Relationship Type="http://schemas.openxmlformats.org/officeDocument/2006/relationships/chart" Target="../charts/chart11.xml" Id="rId1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【75.76】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S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D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【1,141.75】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【74.25】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【56.91】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【292.18】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【54.93】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R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C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【0.72】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Z85"/>
  <sheetViews>
    <sheetView showGridLines="0" tabSelected="1" topLeftCell="AG20" workbookViewId="0">
      <selection activeCell="BL45" sqref="BL45:BZ46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高知県　馬路村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4</v>
      </c>
      <c r="C7" s="5"/>
      <c r="D7" s="5"/>
      <c r="E7" s="5"/>
      <c r="F7" s="5"/>
      <c r="G7" s="5"/>
      <c r="H7" s="5"/>
      <c r="I7" s="5" t="s">
        <v>10</v>
      </c>
      <c r="J7" s="5"/>
      <c r="K7" s="5"/>
      <c r="L7" s="5"/>
      <c r="M7" s="5"/>
      <c r="N7" s="5"/>
      <c r="O7" s="5"/>
      <c r="P7" s="5" t="s">
        <v>1</v>
      </c>
      <c r="Q7" s="5"/>
      <c r="R7" s="5"/>
      <c r="S7" s="5"/>
      <c r="T7" s="5"/>
      <c r="U7" s="5"/>
      <c r="V7" s="5"/>
      <c r="W7" s="5" t="s">
        <v>11</v>
      </c>
      <c r="X7" s="5"/>
      <c r="Y7" s="5"/>
      <c r="Z7" s="5"/>
      <c r="AA7" s="5"/>
      <c r="AB7" s="5"/>
      <c r="AC7" s="5"/>
      <c r="AD7" s="5" t="s">
        <v>18</v>
      </c>
      <c r="AE7" s="5"/>
      <c r="AF7" s="5"/>
      <c r="AG7" s="5"/>
      <c r="AH7" s="5"/>
      <c r="AI7" s="5"/>
      <c r="AJ7" s="5"/>
      <c r="AK7" s="2"/>
      <c r="AL7" s="5" t="s">
        <v>15</v>
      </c>
      <c r="AM7" s="5"/>
      <c r="AN7" s="5"/>
      <c r="AO7" s="5"/>
      <c r="AP7" s="5"/>
      <c r="AQ7" s="5"/>
      <c r="AR7" s="5"/>
      <c r="AS7" s="5"/>
      <c r="AT7" s="5" t="s">
        <v>8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20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50"/>
    </row>
    <row r="8" spans="1:78" ht="18.75" customHeight="1">
      <c r="A8" s="2"/>
      <c r="B8" s="6" t="str">
        <f>データ!$I$6</f>
        <v>法非適用</v>
      </c>
      <c r="C8" s="6"/>
      <c r="D8" s="6"/>
      <c r="E8" s="6"/>
      <c r="F8" s="6"/>
      <c r="G8" s="6"/>
      <c r="H8" s="6"/>
      <c r="I8" s="6" t="str">
        <f>データ!$J$6</f>
        <v>水道事業</v>
      </c>
      <c r="J8" s="6"/>
      <c r="K8" s="6"/>
      <c r="L8" s="6"/>
      <c r="M8" s="6"/>
      <c r="N8" s="6"/>
      <c r="O8" s="6"/>
      <c r="P8" s="6" t="str">
        <f>データ!$K$6</f>
        <v>簡易水道事業</v>
      </c>
      <c r="Q8" s="6"/>
      <c r="R8" s="6"/>
      <c r="S8" s="6"/>
      <c r="T8" s="6"/>
      <c r="U8" s="6"/>
      <c r="V8" s="6"/>
      <c r="W8" s="6" t="str">
        <f>データ!$L$6</f>
        <v>D4</v>
      </c>
      <c r="X8" s="6"/>
      <c r="Y8" s="6"/>
      <c r="Z8" s="6"/>
      <c r="AA8" s="6"/>
      <c r="AB8" s="6"/>
      <c r="AC8" s="6"/>
      <c r="AD8" s="6" t="str">
        <f>データ!$M$6</f>
        <v>非設置</v>
      </c>
      <c r="AE8" s="6"/>
      <c r="AF8" s="6"/>
      <c r="AG8" s="6"/>
      <c r="AH8" s="6"/>
      <c r="AI8" s="6"/>
      <c r="AJ8" s="6"/>
      <c r="AK8" s="2"/>
      <c r="AL8" s="21">
        <f>データ!$R$6</f>
        <v>904</v>
      </c>
      <c r="AM8" s="21"/>
      <c r="AN8" s="21"/>
      <c r="AO8" s="21"/>
      <c r="AP8" s="21"/>
      <c r="AQ8" s="21"/>
      <c r="AR8" s="21"/>
      <c r="AS8" s="21"/>
      <c r="AT8" s="7">
        <f>データ!$S$6</f>
        <v>165.48</v>
      </c>
      <c r="AU8" s="7"/>
      <c r="AV8" s="7"/>
      <c r="AW8" s="7"/>
      <c r="AX8" s="7"/>
      <c r="AY8" s="7"/>
      <c r="AZ8" s="7"/>
      <c r="BA8" s="7"/>
      <c r="BB8" s="7">
        <f>データ!$T$6</f>
        <v>5.46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9</v>
      </c>
      <c r="BM8" s="37"/>
      <c r="BN8" s="44" t="s">
        <v>22</v>
      </c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51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29</v>
      </c>
      <c r="Q9" s="5"/>
      <c r="R9" s="5"/>
      <c r="S9" s="5"/>
      <c r="T9" s="5"/>
      <c r="U9" s="5"/>
      <c r="V9" s="5"/>
      <c r="W9" s="5" t="s">
        <v>23</v>
      </c>
      <c r="X9" s="5"/>
      <c r="Y9" s="5"/>
      <c r="Z9" s="5"/>
      <c r="AA9" s="5"/>
      <c r="AB9" s="5"/>
      <c r="AC9" s="5"/>
      <c r="AD9" s="2"/>
      <c r="AE9" s="2"/>
      <c r="AF9" s="2"/>
      <c r="AG9" s="2"/>
      <c r="AH9" s="3"/>
      <c r="AI9" s="2"/>
      <c r="AJ9" s="2"/>
      <c r="AK9" s="2"/>
      <c r="AL9" s="5" t="s">
        <v>32</v>
      </c>
      <c r="AM9" s="5"/>
      <c r="AN9" s="5"/>
      <c r="AO9" s="5"/>
      <c r="AP9" s="5"/>
      <c r="AQ9" s="5"/>
      <c r="AR9" s="5"/>
      <c r="AS9" s="5"/>
      <c r="AT9" s="5" t="s">
        <v>35</v>
      </c>
      <c r="AU9" s="5"/>
      <c r="AV9" s="5"/>
      <c r="AW9" s="5"/>
      <c r="AX9" s="5"/>
      <c r="AY9" s="5"/>
      <c r="AZ9" s="5"/>
      <c r="BA9" s="5"/>
      <c r="BB9" s="5" t="s">
        <v>13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39</v>
      </c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52"/>
    </row>
    <row r="10" spans="1:78" ht="18.75" customHeight="1">
      <c r="A10" s="2"/>
      <c r="B10" s="7" t="str">
        <f>データ!$N$6</f>
        <v>-</v>
      </c>
      <c r="C10" s="7"/>
      <c r="D10" s="7"/>
      <c r="E10" s="7"/>
      <c r="F10" s="7"/>
      <c r="G10" s="7"/>
      <c r="H10" s="7"/>
      <c r="I10" s="7" t="str">
        <f>データ!$O$6</f>
        <v>該当数値なし</v>
      </c>
      <c r="J10" s="7"/>
      <c r="K10" s="7"/>
      <c r="L10" s="7"/>
      <c r="M10" s="7"/>
      <c r="N10" s="7"/>
      <c r="O10" s="7"/>
      <c r="P10" s="7">
        <f>データ!$P$6</f>
        <v>99.33</v>
      </c>
      <c r="Q10" s="7"/>
      <c r="R10" s="7"/>
      <c r="S10" s="7"/>
      <c r="T10" s="7"/>
      <c r="U10" s="7"/>
      <c r="V10" s="7"/>
      <c r="W10" s="21">
        <f>データ!$Q$6</f>
        <v>1950</v>
      </c>
      <c r="X10" s="21"/>
      <c r="Y10" s="21"/>
      <c r="Z10" s="21"/>
      <c r="AA10" s="21"/>
      <c r="AB10" s="21"/>
      <c r="AC10" s="21"/>
      <c r="AD10" s="2"/>
      <c r="AE10" s="2"/>
      <c r="AF10" s="2"/>
      <c r="AG10" s="2"/>
      <c r="AH10" s="2"/>
      <c r="AI10" s="2"/>
      <c r="AJ10" s="2"/>
      <c r="AK10" s="2"/>
      <c r="AL10" s="21">
        <f>データ!$U$6</f>
        <v>888</v>
      </c>
      <c r="AM10" s="21"/>
      <c r="AN10" s="21"/>
      <c r="AO10" s="21"/>
      <c r="AP10" s="21"/>
      <c r="AQ10" s="21"/>
      <c r="AR10" s="21"/>
      <c r="AS10" s="21"/>
      <c r="AT10" s="7">
        <f>データ!$V$6</f>
        <v>0.9</v>
      </c>
      <c r="AU10" s="7"/>
      <c r="AV10" s="7"/>
      <c r="AW10" s="7"/>
      <c r="AX10" s="7"/>
      <c r="AY10" s="7"/>
      <c r="AZ10" s="7"/>
      <c r="BA10" s="7"/>
      <c r="BB10" s="7">
        <f>データ!$W$6</f>
        <v>986.67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40</v>
      </c>
      <c r="BM10" s="39"/>
      <c r="BN10" s="46" t="s">
        <v>44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3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0" t="s">
        <v>47</v>
      </c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ht="13.5" customHeight="1">
      <c r="A14" s="2"/>
      <c r="B14" s="8" t="s">
        <v>48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49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4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5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4"/>
      <c r="BK16" s="2"/>
      <c r="BL16" s="34" t="s">
        <v>14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56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4"/>
      <c r="BK17" s="2"/>
      <c r="BL17" s="34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56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4"/>
      <c r="BK18" s="2"/>
      <c r="BL18" s="34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56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4"/>
      <c r="BK19" s="2"/>
      <c r="BL19" s="34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56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4"/>
      <c r="BK20" s="2"/>
      <c r="BL20" s="34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56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4"/>
      <c r="BK21" s="2"/>
      <c r="BL21" s="34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56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4"/>
      <c r="BK22" s="2"/>
      <c r="BL22" s="34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56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4"/>
      <c r="BK23" s="2"/>
      <c r="BL23" s="34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56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4"/>
      <c r="BK24" s="2"/>
      <c r="BL24" s="34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56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4"/>
      <c r="BK25" s="2"/>
      <c r="BL25" s="34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56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4"/>
      <c r="BK26" s="2"/>
      <c r="BL26" s="34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56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4"/>
      <c r="BK27" s="2"/>
      <c r="BL27" s="34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56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4"/>
      <c r="BK28" s="2"/>
      <c r="BL28" s="34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56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4"/>
      <c r="BK29" s="2"/>
      <c r="BL29" s="34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56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4"/>
      <c r="BK30" s="2"/>
      <c r="BL30" s="34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56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4"/>
      <c r="BK31" s="2"/>
      <c r="BL31" s="34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56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4"/>
      <c r="BK32" s="2"/>
      <c r="BL32" s="34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56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4"/>
      <c r="BK33" s="2"/>
      <c r="BL33" s="34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56"/>
    </row>
    <row r="34" spans="1:78" ht="13.5" customHeight="1">
      <c r="A34" s="2"/>
      <c r="B34" s="10"/>
      <c r="C34" s="16" t="s">
        <v>51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 t="s">
        <v>50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 t="s">
        <v>53</v>
      </c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 t="s">
        <v>42</v>
      </c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4"/>
      <c r="BK34" s="2"/>
      <c r="BL34" s="34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56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4"/>
      <c r="BK35" s="2"/>
      <c r="BL35" s="34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56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4"/>
      <c r="BK36" s="2"/>
      <c r="BL36" s="34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56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4"/>
      <c r="BK37" s="2"/>
      <c r="BL37" s="34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56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4"/>
      <c r="BK38" s="2"/>
      <c r="BL38" s="34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56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4"/>
      <c r="BK39" s="2"/>
      <c r="BL39" s="34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56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4"/>
      <c r="BK40" s="2"/>
      <c r="BL40" s="34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56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4"/>
      <c r="BK41" s="2"/>
      <c r="BL41" s="34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56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4"/>
      <c r="BK42" s="2"/>
      <c r="BL42" s="34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56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4"/>
      <c r="BK43" s="2"/>
      <c r="BL43" s="34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56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4"/>
      <c r="BK44" s="2"/>
      <c r="BL44" s="35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57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4"/>
      <c r="BK45" s="2"/>
      <c r="BL45" s="32" t="s">
        <v>55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4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5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4"/>
      <c r="BK47" s="2"/>
      <c r="BL47" s="34" t="s">
        <v>120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56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4"/>
      <c r="BK48" s="2"/>
      <c r="BL48" s="34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56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4"/>
      <c r="BK49" s="2"/>
      <c r="BL49" s="34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56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4"/>
      <c r="BK50" s="2"/>
      <c r="BL50" s="34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56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4"/>
      <c r="BK51" s="2"/>
      <c r="BL51" s="34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56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4"/>
      <c r="BK52" s="2"/>
      <c r="BL52" s="34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56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4"/>
      <c r="BK53" s="2"/>
      <c r="BL53" s="34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56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4"/>
      <c r="BK54" s="2"/>
      <c r="BL54" s="34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56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4"/>
      <c r="BK55" s="2"/>
      <c r="BL55" s="34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56"/>
    </row>
    <row r="56" spans="1:78" ht="13.5" customHeight="1">
      <c r="A56" s="2"/>
      <c r="B56" s="10"/>
      <c r="C56" s="16" t="s">
        <v>3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 t="s">
        <v>56</v>
      </c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 t="s">
        <v>46</v>
      </c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 t="s">
        <v>58</v>
      </c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4"/>
      <c r="BK56" s="2"/>
      <c r="BL56" s="34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56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4"/>
      <c r="BK57" s="2"/>
      <c r="BL57" s="34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56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4"/>
      <c r="BK58" s="2"/>
      <c r="BL58" s="34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56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5"/>
      <c r="BK59" s="2"/>
      <c r="BL59" s="34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56"/>
    </row>
    <row r="60" spans="1:78" ht="13.5" customHeight="1">
      <c r="A60" s="2"/>
      <c r="B60" s="9" t="s">
        <v>7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56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56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4"/>
      <c r="BK62" s="2"/>
      <c r="BL62" s="34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56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4"/>
      <c r="BK63" s="2"/>
      <c r="BL63" s="35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57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4"/>
      <c r="BK64" s="2"/>
      <c r="BL64" s="32" t="s">
        <v>6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4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5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4"/>
      <c r="BK66" s="2"/>
      <c r="BL66" s="34" t="s">
        <v>72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56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4"/>
      <c r="BK67" s="2"/>
      <c r="BL67" s="34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56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4"/>
      <c r="BK68" s="2"/>
      <c r="BL68" s="34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56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4"/>
      <c r="BK69" s="2"/>
      <c r="BL69" s="34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56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4"/>
      <c r="BK70" s="2"/>
      <c r="BL70" s="34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56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4"/>
      <c r="BK71" s="2"/>
      <c r="BL71" s="34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56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4"/>
      <c r="BK72" s="2"/>
      <c r="BL72" s="34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56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4"/>
      <c r="BK73" s="2"/>
      <c r="BL73" s="34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56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4"/>
      <c r="BK74" s="2"/>
      <c r="BL74" s="34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56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4"/>
      <c r="BK75" s="2"/>
      <c r="BL75" s="34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56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4"/>
      <c r="BK76" s="2"/>
      <c r="BL76" s="34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56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4"/>
      <c r="BK77" s="2"/>
      <c r="BL77" s="34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56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4"/>
      <c r="BK78" s="2"/>
      <c r="BL78" s="34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56"/>
    </row>
    <row r="79" spans="1:78" ht="13.5" customHeight="1">
      <c r="A79" s="2"/>
      <c r="B79" s="10"/>
      <c r="C79" s="16" t="s">
        <v>34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 t="s">
        <v>59</v>
      </c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 t="s">
        <v>38</v>
      </c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4"/>
      <c r="BK79" s="2"/>
      <c r="BL79" s="34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56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4"/>
      <c r="BK80" s="2"/>
      <c r="BL80" s="34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56"/>
    </row>
    <row r="81" spans="1:78" ht="13.5" customHeight="1">
      <c r="A81" s="2"/>
      <c r="B81" s="10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5"/>
      <c r="V81" s="15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5"/>
      <c r="AP81" s="15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5"/>
      <c r="BJ81" s="24"/>
      <c r="BK81" s="2"/>
      <c r="BL81" s="34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56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5"/>
      <c r="BK82" s="2"/>
      <c r="BL82" s="35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57"/>
    </row>
    <row r="83" spans="1:78">
      <c r="C83" s="19" t="s">
        <v>27</v>
      </c>
    </row>
    <row r="84" spans="1:78" hidden="1">
      <c r="B84" s="12" t="s">
        <v>60</v>
      </c>
      <c r="C84" s="12"/>
      <c r="D84" s="12"/>
      <c r="E84" s="12" t="s">
        <v>57</v>
      </c>
      <c r="F84" s="12" t="s">
        <v>62</v>
      </c>
      <c r="G84" s="12" t="s">
        <v>63</v>
      </c>
      <c r="H84" s="12" t="s">
        <v>54</v>
      </c>
      <c r="I84" s="12" t="s">
        <v>5</v>
      </c>
      <c r="J84" s="12" t="s">
        <v>30</v>
      </c>
      <c r="K84" s="12" t="s">
        <v>64</v>
      </c>
      <c r="L84" s="12" t="s">
        <v>66</v>
      </c>
      <c r="M84" s="12" t="s">
        <v>37</v>
      </c>
      <c r="N84" s="12" t="s">
        <v>67</v>
      </c>
      <c r="O84" s="12" t="s">
        <v>69</v>
      </c>
    </row>
    <row r="85" spans="1:78" hidden="1">
      <c r="B85" s="12"/>
      <c r="C85" s="12"/>
      <c r="D85" s="12"/>
      <c r="E85" s="12" t="str">
        <f>データ!AH6</f>
        <v>【75.76】</v>
      </c>
      <c r="F85" s="12" t="s">
        <v>45</v>
      </c>
      <c r="G85" s="12" t="s">
        <v>45</v>
      </c>
      <c r="H85" s="12" t="str">
        <f>データ!BO6</f>
        <v>【1,141.75】</v>
      </c>
      <c r="I85" s="12" t="str">
        <f>データ!BZ6</f>
        <v>【54.93】</v>
      </c>
      <c r="J85" s="12" t="str">
        <f>データ!CK6</f>
        <v>【292.18】</v>
      </c>
      <c r="K85" s="12" t="str">
        <f>データ!CV6</f>
        <v>【56.91】</v>
      </c>
      <c r="L85" s="12" t="str">
        <f>データ!DG6</f>
        <v>【74.25】</v>
      </c>
      <c r="M85" s="12" t="s">
        <v>45</v>
      </c>
      <c r="N85" s="12" t="s">
        <v>45</v>
      </c>
      <c r="O85" s="12" t="str">
        <f>データ!EN6</f>
        <v>【0.72】</v>
      </c>
    </row>
  </sheetData>
  <sheetProtection algorithmName="SHA-512" hashValue="Onmock/6skpdk3tg8ayoRwsuYF8WIo/MRecv1kef6p/lP44FMLEUzMzjOjc8BYzxMEeQcq0EqAi5OY9+VwMoWA==" saltValue="9GhR+ACHAH9hWXrVkyqxow==" spinCount="100000" sheet="1" objects="1" scenarios="1" formatCells="0" formatColumns="0" formatRows="0"/>
  <mergeCells count="55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C34:P35"/>
    <mergeCell ref="R34:AE35"/>
    <mergeCell ref="AG34:AT35"/>
    <mergeCell ref="AV34:BI35"/>
    <mergeCell ref="BL45:BZ46"/>
    <mergeCell ref="C56:P57"/>
    <mergeCell ref="R56:AE57"/>
    <mergeCell ref="AG56:AT57"/>
    <mergeCell ref="AV56:BI57"/>
    <mergeCell ref="B60:BJ61"/>
    <mergeCell ref="BL64:BZ65"/>
    <mergeCell ref="C79:T80"/>
    <mergeCell ref="W79:AN80"/>
    <mergeCell ref="AQ79:BH80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61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>
        <v>1</v>
      </c>
      <c r="Y1" s="67">
        <v>1</v>
      </c>
      <c r="Z1" s="67">
        <v>1</v>
      </c>
      <c r="AA1" s="67">
        <v>1</v>
      </c>
      <c r="AB1" s="67">
        <v>1</v>
      </c>
      <c r="AC1" s="67">
        <v>1</v>
      </c>
      <c r="AD1" s="67">
        <v>1</v>
      </c>
      <c r="AE1" s="67">
        <v>1</v>
      </c>
      <c r="AF1" s="67">
        <v>1</v>
      </c>
      <c r="AG1" s="67">
        <v>1</v>
      </c>
      <c r="AH1" s="67"/>
      <c r="AI1" s="67">
        <v>1</v>
      </c>
      <c r="AJ1" s="67">
        <v>1</v>
      </c>
      <c r="AK1" s="67">
        <v>1</v>
      </c>
      <c r="AL1" s="67">
        <v>1</v>
      </c>
      <c r="AM1" s="67">
        <v>1</v>
      </c>
      <c r="AN1" s="67">
        <v>1</v>
      </c>
      <c r="AO1" s="67">
        <v>1</v>
      </c>
      <c r="AP1" s="67">
        <v>1</v>
      </c>
      <c r="AQ1" s="67">
        <v>1</v>
      </c>
      <c r="AR1" s="67">
        <v>1</v>
      </c>
      <c r="AS1" s="67"/>
      <c r="AT1" s="67">
        <v>1</v>
      </c>
      <c r="AU1" s="67">
        <v>1</v>
      </c>
      <c r="AV1" s="67">
        <v>1</v>
      </c>
      <c r="AW1" s="67">
        <v>1</v>
      </c>
      <c r="AX1" s="67">
        <v>1</v>
      </c>
      <c r="AY1" s="67">
        <v>1</v>
      </c>
      <c r="AZ1" s="67">
        <v>1</v>
      </c>
      <c r="BA1" s="67">
        <v>1</v>
      </c>
      <c r="BB1" s="67">
        <v>1</v>
      </c>
      <c r="BC1" s="67">
        <v>1</v>
      </c>
      <c r="BD1" s="67"/>
      <c r="BE1" s="67">
        <v>1</v>
      </c>
      <c r="BF1" s="67">
        <v>1</v>
      </c>
      <c r="BG1" s="67">
        <v>1</v>
      </c>
      <c r="BH1" s="67">
        <v>1</v>
      </c>
      <c r="BI1" s="67">
        <v>1</v>
      </c>
      <c r="BJ1" s="67">
        <v>1</v>
      </c>
      <c r="BK1" s="67">
        <v>1</v>
      </c>
      <c r="BL1" s="67">
        <v>1</v>
      </c>
      <c r="BM1" s="67">
        <v>1</v>
      </c>
      <c r="BN1" s="67">
        <v>1</v>
      </c>
      <c r="BO1" s="67"/>
      <c r="BP1" s="67">
        <v>1</v>
      </c>
      <c r="BQ1" s="67">
        <v>1</v>
      </c>
      <c r="BR1" s="67">
        <v>1</v>
      </c>
      <c r="BS1" s="67">
        <v>1</v>
      </c>
      <c r="BT1" s="67">
        <v>1</v>
      </c>
      <c r="BU1" s="67">
        <v>1</v>
      </c>
      <c r="BV1" s="67">
        <v>1</v>
      </c>
      <c r="BW1" s="67">
        <v>1</v>
      </c>
      <c r="BX1" s="67">
        <v>1</v>
      </c>
      <c r="BY1" s="67">
        <v>1</v>
      </c>
      <c r="BZ1" s="67"/>
      <c r="CA1" s="67">
        <v>1</v>
      </c>
      <c r="CB1" s="67">
        <v>1</v>
      </c>
      <c r="CC1" s="67">
        <v>1</v>
      </c>
      <c r="CD1" s="67">
        <v>1</v>
      </c>
      <c r="CE1" s="67">
        <v>1</v>
      </c>
      <c r="CF1" s="67">
        <v>1</v>
      </c>
      <c r="CG1" s="67">
        <v>1</v>
      </c>
      <c r="CH1" s="67">
        <v>1</v>
      </c>
      <c r="CI1" s="67">
        <v>1</v>
      </c>
      <c r="CJ1" s="67">
        <v>1</v>
      </c>
      <c r="CK1" s="67"/>
      <c r="CL1" s="67">
        <v>1</v>
      </c>
      <c r="CM1" s="67">
        <v>1</v>
      </c>
      <c r="CN1" s="67">
        <v>1</v>
      </c>
      <c r="CO1" s="67">
        <v>1</v>
      </c>
      <c r="CP1" s="67">
        <v>1</v>
      </c>
      <c r="CQ1" s="67">
        <v>1</v>
      </c>
      <c r="CR1" s="67">
        <v>1</v>
      </c>
      <c r="CS1" s="67">
        <v>1</v>
      </c>
      <c r="CT1" s="67">
        <v>1</v>
      </c>
      <c r="CU1" s="67">
        <v>1</v>
      </c>
      <c r="CV1" s="67"/>
      <c r="CW1" s="67">
        <v>1</v>
      </c>
      <c r="CX1" s="67">
        <v>1</v>
      </c>
      <c r="CY1" s="67">
        <v>1</v>
      </c>
      <c r="CZ1" s="67">
        <v>1</v>
      </c>
      <c r="DA1" s="67">
        <v>1</v>
      </c>
      <c r="DB1" s="67">
        <v>1</v>
      </c>
      <c r="DC1" s="67">
        <v>1</v>
      </c>
      <c r="DD1" s="67">
        <v>1</v>
      </c>
      <c r="DE1" s="67">
        <v>1</v>
      </c>
      <c r="DF1" s="67">
        <v>1</v>
      </c>
      <c r="DG1" s="67"/>
      <c r="DH1" s="67">
        <v>1</v>
      </c>
      <c r="DI1" s="67">
        <v>1</v>
      </c>
      <c r="DJ1" s="67">
        <v>1</v>
      </c>
      <c r="DK1" s="67">
        <v>1</v>
      </c>
      <c r="DL1" s="67">
        <v>1</v>
      </c>
      <c r="DM1" s="67">
        <v>1</v>
      </c>
      <c r="DN1" s="67">
        <v>1</v>
      </c>
      <c r="DO1" s="67">
        <v>1</v>
      </c>
      <c r="DP1" s="67">
        <v>1</v>
      </c>
      <c r="DQ1" s="67">
        <v>1</v>
      </c>
      <c r="DR1" s="67"/>
      <c r="DS1" s="67">
        <v>1</v>
      </c>
      <c r="DT1" s="67">
        <v>1</v>
      </c>
      <c r="DU1" s="67">
        <v>1</v>
      </c>
      <c r="DV1" s="67">
        <v>1</v>
      </c>
      <c r="DW1" s="67">
        <v>1</v>
      </c>
      <c r="DX1" s="67">
        <v>1</v>
      </c>
      <c r="DY1" s="67">
        <v>1</v>
      </c>
      <c r="DZ1" s="67">
        <v>1</v>
      </c>
      <c r="EA1" s="67">
        <v>1</v>
      </c>
      <c r="EB1" s="67">
        <v>1</v>
      </c>
      <c r="EC1" s="67"/>
      <c r="ED1" s="67">
        <v>1</v>
      </c>
      <c r="EE1" s="67">
        <v>1</v>
      </c>
      <c r="EF1" s="67">
        <v>1</v>
      </c>
      <c r="EG1" s="67">
        <v>1</v>
      </c>
      <c r="EH1" s="67">
        <v>1</v>
      </c>
      <c r="EI1" s="67">
        <v>1</v>
      </c>
      <c r="EJ1" s="67">
        <v>1</v>
      </c>
      <c r="EK1" s="67">
        <v>1</v>
      </c>
      <c r="EL1" s="67">
        <v>1</v>
      </c>
      <c r="EM1" s="67">
        <v>1</v>
      </c>
      <c r="EN1" s="67"/>
    </row>
    <row r="2" spans="1:144">
      <c r="A2" s="59" t="s">
        <v>41</v>
      </c>
      <c r="B2" s="59">
        <f t="shared" ref="B2:EN2" si="0">COLUMN()-1</f>
        <v>1</v>
      </c>
      <c r="C2" s="59">
        <f t="shared" si="0"/>
        <v>2</v>
      </c>
      <c r="D2" s="59">
        <f t="shared" si="0"/>
        <v>3</v>
      </c>
      <c r="E2" s="59">
        <f t="shared" si="0"/>
        <v>4</v>
      </c>
      <c r="F2" s="59">
        <f t="shared" si="0"/>
        <v>5</v>
      </c>
      <c r="G2" s="59">
        <f t="shared" si="0"/>
        <v>6</v>
      </c>
      <c r="H2" s="59">
        <f t="shared" si="0"/>
        <v>7</v>
      </c>
      <c r="I2" s="59">
        <f t="shared" si="0"/>
        <v>8</v>
      </c>
      <c r="J2" s="59">
        <f t="shared" si="0"/>
        <v>9</v>
      </c>
      <c r="K2" s="59">
        <f t="shared" si="0"/>
        <v>10</v>
      </c>
      <c r="L2" s="59">
        <f t="shared" si="0"/>
        <v>11</v>
      </c>
      <c r="M2" s="59">
        <f t="shared" si="0"/>
        <v>12</v>
      </c>
      <c r="N2" s="59">
        <f t="shared" si="0"/>
        <v>13</v>
      </c>
      <c r="O2" s="59">
        <f t="shared" si="0"/>
        <v>14</v>
      </c>
      <c r="P2" s="59">
        <f t="shared" si="0"/>
        <v>15</v>
      </c>
      <c r="Q2" s="59">
        <f t="shared" si="0"/>
        <v>16</v>
      </c>
      <c r="R2" s="59">
        <f t="shared" si="0"/>
        <v>17</v>
      </c>
      <c r="S2" s="59">
        <f t="shared" si="0"/>
        <v>18</v>
      </c>
      <c r="T2" s="59">
        <f t="shared" si="0"/>
        <v>19</v>
      </c>
      <c r="U2" s="59">
        <f t="shared" si="0"/>
        <v>20</v>
      </c>
      <c r="V2" s="59">
        <f t="shared" si="0"/>
        <v>21</v>
      </c>
      <c r="W2" s="59">
        <f t="shared" si="0"/>
        <v>22</v>
      </c>
      <c r="X2" s="59">
        <f t="shared" si="0"/>
        <v>23</v>
      </c>
      <c r="Y2" s="59">
        <f t="shared" si="0"/>
        <v>24</v>
      </c>
      <c r="Z2" s="59">
        <f t="shared" si="0"/>
        <v>25</v>
      </c>
      <c r="AA2" s="59">
        <f t="shared" si="0"/>
        <v>26</v>
      </c>
      <c r="AB2" s="59">
        <f t="shared" si="0"/>
        <v>27</v>
      </c>
      <c r="AC2" s="59">
        <f t="shared" si="0"/>
        <v>28</v>
      </c>
      <c r="AD2" s="59">
        <f t="shared" si="0"/>
        <v>29</v>
      </c>
      <c r="AE2" s="59">
        <f t="shared" si="0"/>
        <v>30</v>
      </c>
      <c r="AF2" s="59">
        <f t="shared" si="0"/>
        <v>31</v>
      </c>
      <c r="AG2" s="59">
        <f t="shared" si="0"/>
        <v>32</v>
      </c>
      <c r="AH2" s="59">
        <f t="shared" si="0"/>
        <v>33</v>
      </c>
      <c r="AI2" s="59">
        <f t="shared" si="0"/>
        <v>34</v>
      </c>
      <c r="AJ2" s="59">
        <f t="shared" si="0"/>
        <v>35</v>
      </c>
      <c r="AK2" s="59">
        <f t="shared" si="0"/>
        <v>36</v>
      </c>
      <c r="AL2" s="59">
        <f t="shared" si="0"/>
        <v>37</v>
      </c>
      <c r="AM2" s="59">
        <f t="shared" si="0"/>
        <v>38</v>
      </c>
      <c r="AN2" s="59">
        <f t="shared" si="0"/>
        <v>39</v>
      </c>
      <c r="AO2" s="59">
        <f t="shared" si="0"/>
        <v>40</v>
      </c>
      <c r="AP2" s="59">
        <f t="shared" si="0"/>
        <v>41</v>
      </c>
      <c r="AQ2" s="59">
        <f t="shared" si="0"/>
        <v>42</v>
      </c>
      <c r="AR2" s="59">
        <f t="shared" si="0"/>
        <v>43</v>
      </c>
      <c r="AS2" s="59">
        <f t="shared" si="0"/>
        <v>44</v>
      </c>
      <c r="AT2" s="59">
        <f t="shared" si="0"/>
        <v>45</v>
      </c>
      <c r="AU2" s="59">
        <f t="shared" si="0"/>
        <v>46</v>
      </c>
      <c r="AV2" s="59">
        <f t="shared" si="0"/>
        <v>47</v>
      </c>
      <c r="AW2" s="59">
        <f t="shared" si="0"/>
        <v>48</v>
      </c>
      <c r="AX2" s="59">
        <f t="shared" si="0"/>
        <v>49</v>
      </c>
      <c r="AY2" s="59">
        <f t="shared" si="0"/>
        <v>50</v>
      </c>
      <c r="AZ2" s="59">
        <f t="shared" si="0"/>
        <v>51</v>
      </c>
      <c r="BA2" s="59">
        <f t="shared" si="0"/>
        <v>52</v>
      </c>
      <c r="BB2" s="59">
        <f t="shared" si="0"/>
        <v>53</v>
      </c>
      <c r="BC2" s="59">
        <f t="shared" si="0"/>
        <v>54</v>
      </c>
      <c r="BD2" s="59">
        <f t="shared" si="0"/>
        <v>55</v>
      </c>
      <c r="BE2" s="59">
        <f t="shared" si="0"/>
        <v>56</v>
      </c>
      <c r="BF2" s="59">
        <f t="shared" si="0"/>
        <v>57</v>
      </c>
      <c r="BG2" s="59">
        <f t="shared" si="0"/>
        <v>58</v>
      </c>
      <c r="BH2" s="59">
        <f t="shared" si="0"/>
        <v>59</v>
      </c>
      <c r="BI2" s="59">
        <f t="shared" si="0"/>
        <v>60</v>
      </c>
      <c r="BJ2" s="59">
        <f t="shared" si="0"/>
        <v>61</v>
      </c>
      <c r="BK2" s="59">
        <f t="shared" si="0"/>
        <v>62</v>
      </c>
      <c r="BL2" s="59">
        <f t="shared" si="0"/>
        <v>63</v>
      </c>
      <c r="BM2" s="59">
        <f t="shared" si="0"/>
        <v>64</v>
      </c>
      <c r="BN2" s="59">
        <f t="shared" si="0"/>
        <v>65</v>
      </c>
      <c r="BO2" s="59">
        <f t="shared" si="0"/>
        <v>66</v>
      </c>
      <c r="BP2" s="59">
        <f t="shared" si="0"/>
        <v>67</v>
      </c>
      <c r="BQ2" s="59">
        <f t="shared" si="0"/>
        <v>68</v>
      </c>
      <c r="BR2" s="59">
        <f t="shared" si="0"/>
        <v>69</v>
      </c>
      <c r="BS2" s="59">
        <f t="shared" si="0"/>
        <v>70</v>
      </c>
      <c r="BT2" s="59">
        <f t="shared" si="0"/>
        <v>71</v>
      </c>
      <c r="BU2" s="59">
        <f t="shared" si="0"/>
        <v>72</v>
      </c>
      <c r="BV2" s="59">
        <f t="shared" si="0"/>
        <v>73</v>
      </c>
      <c r="BW2" s="59">
        <f t="shared" si="0"/>
        <v>74</v>
      </c>
      <c r="BX2" s="59">
        <f t="shared" si="0"/>
        <v>75</v>
      </c>
      <c r="BY2" s="59">
        <f t="shared" si="0"/>
        <v>76</v>
      </c>
      <c r="BZ2" s="59">
        <f t="shared" si="0"/>
        <v>77</v>
      </c>
      <c r="CA2" s="59">
        <f t="shared" si="0"/>
        <v>78</v>
      </c>
      <c r="CB2" s="59">
        <f t="shared" si="0"/>
        <v>79</v>
      </c>
      <c r="CC2" s="59">
        <f t="shared" si="0"/>
        <v>80</v>
      </c>
      <c r="CD2" s="59">
        <f t="shared" si="0"/>
        <v>81</v>
      </c>
      <c r="CE2" s="59">
        <f t="shared" si="0"/>
        <v>82</v>
      </c>
      <c r="CF2" s="59">
        <f t="shared" si="0"/>
        <v>83</v>
      </c>
      <c r="CG2" s="59">
        <f t="shared" si="0"/>
        <v>84</v>
      </c>
      <c r="CH2" s="59">
        <f t="shared" si="0"/>
        <v>85</v>
      </c>
      <c r="CI2" s="59">
        <f t="shared" si="0"/>
        <v>86</v>
      </c>
      <c r="CJ2" s="59">
        <f t="shared" si="0"/>
        <v>87</v>
      </c>
      <c r="CK2" s="59">
        <f t="shared" si="0"/>
        <v>88</v>
      </c>
      <c r="CL2" s="59">
        <f t="shared" si="0"/>
        <v>89</v>
      </c>
      <c r="CM2" s="59">
        <f t="shared" si="0"/>
        <v>90</v>
      </c>
      <c r="CN2" s="59">
        <f t="shared" si="0"/>
        <v>91</v>
      </c>
      <c r="CO2" s="59">
        <f t="shared" si="0"/>
        <v>92</v>
      </c>
      <c r="CP2" s="59">
        <f t="shared" si="0"/>
        <v>93</v>
      </c>
      <c r="CQ2" s="59">
        <f t="shared" si="0"/>
        <v>94</v>
      </c>
      <c r="CR2" s="59">
        <f t="shared" si="0"/>
        <v>95</v>
      </c>
      <c r="CS2" s="59">
        <f t="shared" si="0"/>
        <v>96</v>
      </c>
      <c r="CT2" s="59">
        <f t="shared" si="0"/>
        <v>97</v>
      </c>
      <c r="CU2" s="59">
        <f t="shared" si="0"/>
        <v>98</v>
      </c>
      <c r="CV2" s="59">
        <f t="shared" si="0"/>
        <v>99</v>
      </c>
      <c r="CW2" s="59">
        <f t="shared" si="0"/>
        <v>100</v>
      </c>
      <c r="CX2" s="59">
        <f t="shared" si="0"/>
        <v>101</v>
      </c>
      <c r="CY2" s="59">
        <f t="shared" si="0"/>
        <v>102</v>
      </c>
      <c r="CZ2" s="59">
        <f t="shared" si="0"/>
        <v>103</v>
      </c>
      <c r="DA2" s="59">
        <f t="shared" si="0"/>
        <v>104</v>
      </c>
      <c r="DB2" s="59">
        <f t="shared" si="0"/>
        <v>105</v>
      </c>
      <c r="DC2" s="59">
        <f t="shared" si="0"/>
        <v>106</v>
      </c>
      <c r="DD2" s="59">
        <f t="shared" si="0"/>
        <v>107</v>
      </c>
      <c r="DE2" s="59">
        <f t="shared" si="0"/>
        <v>108</v>
      </c>
      <c r="DF2" s="59">
        <f t="shared" si="0"/>
        <v>109</v>
      </c>
      <c r="DG2" s="59">
        <f t="shared" si="0"/>
        <v>110</v>
      </c>
      <c r="DH2" s="59">
        <f t="shared" si="0"/>
        <v>111</v>
      </c>
      <c r="DI2" s="59">
        <f t="shared" si="0"/>
        <v>112</v>
      </c>
      <c r="DJ2" s="59">
        <f t="shared" si="0"/>
        <v>113</v>
      </c>
      <c r="DK2" s="59">
        <f t="shared" si="0"/>
        <v>114</v>
      </c>
      <c r="DL2" s="59">
        <f t="shared" si="0"/>
        <v>115</v>
      </c>
      <c r="DM2" s="59">
        <f t="shared" si="0"/>
        <v>116</v>
      </c>
      <c r="DN2" s="59">
        <f t="shared" si="0"/>
        <v>117</v>
      </c>
      <c r="DO2" s="59">
        <f t="shared" si="0"/>
        <v>118</v>
      </c>
      <c r="DP2" s="59">
        <f t="shared" si="0"/>
        <v>119</v>
      </c>
      <c r="DQ2" s="59">
        <f t="shared" si="0"/>
        <v>120</v>
      </c>
      <c r="DR2" s="59">
        <f t="shared" si="0"/>
        <v>121</v>
      </c>
      <c r="DS2" s="59">
        <f t="shared" si="0"/>
        <v>122</v>
      </c>
      <c r="DT2" s="59">
        <f t="shared" si="0"/>
        <v>123</v>
      </c>
      <c r="DU2" s="59">
        <f t="shared" si="0"/>
        <v>124</v>
      </c>
      <c r="DV2" s="59">
        <f t="shared" si="0"/>
        <v>125</v>
      </c>
      <c r="DW2" s="59">
        <f t="shared" si="0"/>
        <v>126</v>
      </c>
      <c r="DX2" s="59">
        <f t="shared" si="0"/>
        <v>127</v>
      </c>
      <c r="DY2" s="59">
        <f t="shared" si="0"/>
        <v>128</v>
      </c>
      <c r="DZ2" s="59">
        <f t="shared" si="0"/>
        <v>129</v>
      </c>
      <c r="EA2" s="59">
        <f t="shared" si="0"/>
        <v>130</v>
      </c>
      <c r="EB2" s="59">
        <f t="shared" si="0"/>
        <v>131</v>
      </c>
      <c r="EC2" s="59">
        <f t="shared" si="0"/>
        <v>132</v>
      </c>
      <c r="ED2" s="59">
        <f t="shared" si="0"/>
        <v>133</v>
      </c>
      <c r="EE2" s="59">
        <f t="shared" si="0"/>
        <v>134</v>
      </c>
      <c r="EF2" s="59">
        <f t="shared" si="0"/>
        <v>135</v>
      </c>
      <c r="EG2" s="59">
        <f t="shared" si="0"/>
        <v>136</v>
      </c>
      <c r="EH2" s="59">
        <f t="shared" si="0"/>
        <v>137</v>
      </c>
      <c r="EI2" s="59">
        <f t="shared" si="0"/>
        <v>138</v>
      </c>
      <c r="EJ2" s="59">
        <f t="shared" si="0"/>
        <v>139</v>
      </c>
      <c r="EK2" s="59">
        <f t="shared" si="0"/>
        <v>140</v>
      </c>
      <c r="EL2" s="59">
        <f t="shared" si="0"/>
        <v>141</v>
      </c>
      <c r="EM2" s="59">
        <f t="shared" si="0"/>
        <v>142</v>
      </c>
      <c r="EN2" s="59">
        <f t="shared" si="0"/>
        <v>143</v>
      </c>
    </row>
    <row r="3" spans="1:144">
      <c r="A3" s="59" t="s">
        <v>21</v>
      </c>
      <c r="B3" s="61" t="s">
        <v>65</v>
      </c>
      <c r="C3" s="61" t="s">
        <v>17</v>
      </c>
      <c r="D3" s="61" t="s">
        <v>52</v>
      </c>
      <c r="E3" s="61" t="s">
        <v>71</v>
      </c>
      <c r="F3" s="61" t="s">
        <v>70</v>
      </c>
      <c r="G3" s="61" t="s">
        <v>26</v>
      </c>
      <c r="H3" s="68" t="s">
        <v>33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5"/>
      <c r="X3" s="77" t="s">
        <v>68</v>
      </c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 t="s">
        <v>7</v>
      </c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</row>
    <row r="4" spans="1:144">
      <c r="A4" s="59" t="s">
        <v>73</v>
      </c>
      <c r="B4" s="62"/>
      <c r="C4" s="62"/>
      <c r="D4" s="62"/>
      <c r="E4" s="62"/>
      <c r="F4" s="62"/>
      <c r="G4" s="62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6"/>
      <c r="X4" s="78" t="s">
        <v>28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 t="s">
        <v>74</v>
      </c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 t="s">
        <v>75</v>
      </c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 t="s">
        <v>76</v>
      </c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 t="s">
        <v>77</v>
      </c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 t="s">
        <v>78</v>
      </c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 t="s">
        <v>80</v>
      </c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 t="s">
        <v>81</v>
      </c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 t="s">
        <v>82</v>
      </c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 t="s">
        <v>83</v>
      </c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 t="s">
        <v>84</v>
      </c>
      <c r="EE4" s="78"/>
      <c r="EF4" s="78"/>
      <c r="EG4" s="78"/>
      <c r="EH4" s="78"/>
      <c r="EI4" s="78"/>
      <c r="EJ4" s="78"/>
      <c r="EK4" s="78"/>
      <c r="EL4" s="78"/>
      <c r="EM4" s="78"/>
      <c r="EN4" s="78"/>
    </row>
    <row r="5" spans="1:144">
      <c r="A5" s="59" t="s">
        <v>31</v>
      </c>
      <c r="B5" s="63"/>
      <c r="C5" s="63"/>
      <c r="D5" s="63"/>
      <c r="E5" s="63"/>
      <c r="F5" s="63"/>
      <c r="G5" s="63"/>
      <c r="H5" s="70" t="s">
        <v>16</v>
      </c>
      <c r="I5" s="70" t="s">
        <v>85</v>
      </c>
      <c r="J5" s="70" t="s">
        <v>86</v>
      </c>
      <c r="K5" s="70" t="s">
        <v>87</v>
      </c>
      <c r="L5" s="70" t="s">
        <v>88</v>
      </c>
      <c r="M5" s="70" t="s">
        <v>89</v>
      </c>
      <c r="N5" s="70" t="s">
        <v>90</v>
      </c>
      <c r="O5" s="70" t="s">
        <v>91</v>
      </c>
      <c r="P5" s="70" t="s">
        <v>92</v>
      </c>
      <c r="Q5" s="70" t="s">
        <v>2</v>
      </c>
      <c r="R5" s="70" t="s">
        <v>93</v>
      </c>
      <c r="S5" s="70" t="s">
        <v>94</v>
      </c>
      <c r="T5" s="70" t="s">
        <v>79</v>
      </c>
      <c r="U5" s="70" t="s">
        <v>95</v>
      </c>
      <c r="V5" s="70" t="s">
        <v>96</v>
      </c>
      <c r="W5" s="70" t="s">
        <v>97</v>
      </c>
      <c r="X5" s="70" t="s">
        <v>98</v>
      </c>
      <c r="Y5" s="70" t="s">
        <v>43</v>
      </c>
      <c r="Z5" s="70" t="s">
        <v>99</v>
      </c>
      <c r="AA5" s="70" t="s">
        <v>100</v>
      </c>
      <c r="AB5" s="70" t="s">
        <v>101</v>
      </c>
      <c r="AC5" s="70" t="s">
        <v>103</v>
      </c>
      <c r="AD5" s="70" t="s">
        <v>104</v>
      </c>
      <c r="AE5" s="70" t="s">
        <v>105</v>
      </c>
      <c r="AF5" s="70" t="s">
        <v>106</v>
      </c>
      <c r="AG5" s="70" t="s">
        <v>107</v>
      </c>
      <c r="AH5" s="70" t="s">
        <v>60</v>
      </c>
      <c r="AI5" s="70" t="s">
        <v>98</v>
      </c>
      <c r="AJ5" s="70" t="s">
        <v>43</v>
      </c>
      <c r="AK5" s="70" t="s">
        <v>99</v>
      </c>
      <c r="AL5" s="70" t="s">
        <v>100</v>
      </c>
      <c r="AM5" s="70" t="s">
        <v>101</v>
      </c>
      <c r="AN5" s="70" t="s">
        <v>103</v>
      </c>
      <c r="AO5" s="70" t="s">
        <v>104</v>
      </c>
      <c r="AP5" s="70" t="s">
        <v>105</v>
      </c>
      <c r="AQ5" s="70" t="s">
        <v>106</v>
      </c>
      <c r="AR5" s="70" t="s">
        <v>107</v>
      </c>
      <c r="AS5" s="70" t="s">
        <v>102</v>
      </c>
      <c r="AT5" s="70" t="s">
        <v>98</v>
      </c>
      <c r="AU5" s="70" t="s">
        <v>43</v>
      </c>
      <c r="AV5" s="70" t="s">
        <v>99</v>
      </c>
      <c r="AW5" s="70" t="s">
        <v>100</v>
      </c>
      <c r="AX5" s="70" t="s">
        <v>101</v>
      </c>
      <c r="AY5" s="70" t="s">
        <v>103</v>
      </c>
      <c r="AZ5" s="70" t="s">
        <v>104</v>
      </c>
      <c r="BA5" s="70" t="s">
        <v>105</v>
      </c>
      <c r="BB5" s="70" t="s">
        <v>106</v>
      </c>
      <c r="BC5" s="70" t="s">
        <v>107</v>
      </c>
      <c r="BD5" s="70" t="s">
        <v>102</v>
      </c>
      <c r="BE5" s="70" t="s">
        <v>98</v>
      </c>
      <c r="BF5" s="70" t="s">
        <v>43</v>
      </c>
      <c r="BG5" s="70" t="s">
        <v>99</v>
      </c>
      <c r="BH5" s="70" t="s">
        <v>100</v>
      </c>
      <c r="BI5" s="70" t="s">
        <v>101</v>
      </c>
      <c r="BJ5" s="70" t="s">
        <v>103</v>
      </c>
      <c r="BK5" s="70" t="s">
        <v>104</v>
      </c>
      <c r="BL5" s="70" t="s">
        <v>105</v>
      </c>
      <c r="BM5" s="70" t="s">
        <v>106</v>
      </c>
      <c r="BN5" s="70" t="s">
        <v>107</v>
      </c>
      <c r="BO5" s="70" t="s">
        <v>102</v>
      </c>
      <c r="BP5" s="70" t="s">
        <v>98</v>
      </c>
      <c r="BQ5" s="70" t="s">
        <v>43</v>
      </c>
      <c r="BR5" s="70" t="s">
        <v>99</v>
      </c>
      <c r="BS5" s="70" t="s">
        <v>100</v>
      </c>
      <c r="BT5" s="70" t="s">
        <v>101</v>
      </c>
      <c r="BU5" s="70" t="s">
        <v>103</v>
      </c>
      <c r="BV5" s="70" t="s">
        <v>104</v>
      </c>
      <c r="BW5" s="70" t="s">
        <v>105</v>
      </c>
      <c r="BX5" s="70" t="s">
        <v>106</v>
      </c>
      <c r="BY5" s="70" t="s">
        <v>107</v>
      </c>
      <c r="BZ5" s="70" t="s">
        <v>102</v>
      </c>
      <c r="CA5" s="70" t="s">
        <v>98</v>
      </c>
      <c r="CB5" s="70" t="s">
        <v>43</v>
      </c>
      <c r="CC5" s="70" t="s">
        <v>99</v>
      </c>
      <c r="CD5" s="70" t="s">
        <v>100</v>
      </c>
      <c r="CE5" s="70" t="s">
        <v>101</v>
      </c>
      <c r="CF5" s="70" t="s">
        <v>103</v>
      </c>
      <c r="CG5" s="70" t="s">
        <v>104</v>
      </c>
      <c r="CH5" s="70" t="s">
        <v>105</v>
      </c>
      <c r="CI5" s="70" t="s">
        <v>106</v>
      </c>
      <c r="CJ5" s="70" t="s">
        <v>107</v>
      </c>
      <c r="CK5" s="70" t="s">
        <v>102</v>
      </c>
      <c r="CL5" s="70" t="s">
        <v>98</v>
      </c>
      <c r="CM5" s="70" t="s">
        <v>43</v>
      </c>
      <c r="CN5" s="70" t="s">
        <v>99</v>
      </c>
      <c r="CO5" s="70" t="s">
        <v>100</v>
      </c>
      <c r="CP5" s="70" t="s">
        <v>101</v>
      </c>
      <c r="CQ5" s="70" t="s">
        <v>103</v>
      </c>
      <c r="CR5" s="70" t="s">
        <v>104</v>
      </c>
      <c r="CS5" s="70" t="s">
        <v>105</v>
      </c>
      <c r="CT5" s="70" t="s">
        <v>106</v>
      </c>
      <c r="CU5" s="70" t="s">
        <v>107</v>
      </c>
      <c r="CV5" s="70" t="s">
        <v>102</v>
      </c>
      <c r="CW5" s="70" t="s">
        <v>98</v>
      </c>
      <c r="CX5" s="70" t="s">
        <v>43</v>
      </c>
      <c r="CY5" s="70" t="s">
        <v>99</v>
      </c>
      <c r="CZ5" s="70" t="s">
        <v>100</v>
      </c>
      <c r="DA5" s="70" t="s">
        <v>101</v>
      </c>
      <c r="DB5" s="70" t="s">
        <v>103</v>
      </c>
      <c r="DC5" s="70" t="s">
        <v>104</v>
      </c>
      <c r="DD5" s="70" t="s">
        <v>105</v>
      </c>
      <c r="DE5" s="70" t="s">
        <v>106</v>
      </c>
      <c r="DF5" s="70" t="s">
        <v>107</v>
      </c>
      <c r="DG5" s="70" t="s">
        <v>102</v>
      </c>
      <c r="DH5" s="70" t="s">
        <v>98</v>
      </c>
      <c r="DI5" s="70" t="s">
        <v>43</v>
      </c>
      <c r="DJ5" s="70" t="s">
        <v>99</v>
      </c>
      <c r="DK5" s="70" t="s">
        <v>100</v>
      </c>
      <c r="DL5" s="70" t="s">
        <v>101</v>
      </c>
      <c r="DM5" s="70" t="s">
        <v>103</v>
      </c>
      <c r="DN5" s="70" t="s">
        <v>104</v>
      </c>
      <c r="DO5" s="70" t="s">
        <v>105</v>
      </c>
      <c r="DP5" s="70" t="s">
        <v>106</v>
      </c>
      <c r="DQ5" s="70" t="s">
        <v>107</v>
      </c>
      <c r="DR5" s="70" t="s">
        <v>102</v>
      </c>
      <c r="DS5" s="70" t="s">
        <v>98</v>
      </c>
      <c r="DT5" s="70" t="s">
        <v>43</v>
      </c>
      <c r="DU5" s="70" t="s">
        <v>99</v>
      </c>
      <c r="DV5" s="70" t="s">
        <v>100</v>
      </c>
      <c r="DW5" s="70" t="s">
        <v>101</v>
      </c>
      <c r="DX5" s="70" t="s">
        <v>103</v>
      </c>
      <c r="DY5" s="70" t="s">
        <v>104</v>
      </c>
      <c r="DZ5" s="70" t="s">
        <v>105</v>
      </c>
      <c r="EA5" s="70" t="s">
        <v>106</v>
      </c>
      <c r="EB5" s="70" t="s">
        <v>107</v>
      </c>
      <c r="EC5" s="70" t="s">
        <v>102</v>
      </c>
      <c r="ED5" s="70" t="s">
        <v>98</v>
      </c>
      <c r="EE5" s="70" t="s">
        <v>43</v>
      </c>
      <c r="EF5" s="70" t="s">
        <v>99</v>
      </c>
      <c r="EG5" s="70" t="s">
        <v>100</v>
      </c>
      <c r="EH5" s="70" t="s">
        <v>101</v>
      </c>
      <c r="EI5" s="70" t="s">
        <v>103</v>
      </c>
      <c r="EJ5" s="70" t="s">
        <v>104</v>
      </c>
      <c r="EK5" s="70" t="s">
        <v>105</v>
      </c>
      <c r="EL5" s="70" t="s">
        <v>106</v>
      </c>
      <c r="EM5" s="70" t="s">
        <v>107</v>
      </c>
      <c r="EN5" s="70" t="s">
        <v>102</v>
      </c>
    </row>
    <row r="6" spans="1:144" s="58" customFormat="1">
      <c r="A6" s="59" t="s">
        <v>108</v>
      </c>
      <c r="B6" s="64">
        <f t="shared" ref="B6:W6" si="1">B7</f>
        <v>2017</v>
      </c>
      <c r="C6" s="64">
        <f t="shared" si="1"/>
        <v>393061</v>
      </c>
      <c r="D6" s="64">
        <f t="shared" si="1"/>
        <v>47</v>
      </c>
      <c r="E6" s="64">
        <f t="shared" si="1"/>
        <v>1</v>
      </c>
      <c r="F6" s="64">
        <f t="shared" si="1"/>
        <v>0</v>
      </c>
      <c r="G6" s="64">
        <f t="shared" si="1"/>
        <v>0</v>
      </c>
      <c r="H6" s="64" t="str">
        <f t="shared" si="1"/>
        <v>高知県　馬路村</v>
      </c>
      <c r="I6" s="64" t="str">
        <f t="shared" si="1"/>
        <v>法非適用</v>
      </c>
      <c r="J6" s="64" t="str">
        <f t="shared" si="1"/>
        <v>水道事業</v>
      </c>
      <c r="K6" s="64" t="str">
        <f t="shared" si="1"/>
        <v>簡易水道事業</v>
      </c>
      <c r="L6" s="64" t="str">
        <f t="shared" si="1"/>
        <v>D4</v>
      </c>
      <c r="M6" s="64" t="str">
        <f t="shared" si="1"/>
        <v>非設置</v>
      </c>
      <c r="N6" s="73" t="str">
        <f t="shared" si="1"/>
        <v>-</v>
      </c>
      <c r="O6" s="73" t="str">
        <f t="shared" si="1"/>
        <v>該当数値なし</v>
      </c>
      <c r="P6" s="73">
        <f t="shared" si="1"/>
        <v>99.33</v>
      </c>
      <c r="Q6" s="73">
        <f t="shared" si="1"/>
        <v>1950</v>
      </c>
      <c r="R6" s="73">
        <f t="shared" si="1"/>
        <v>904</v>
      </c>
      <c r="S6" s="73">
        <f t="shared" si="1"/>
        <v>165.48</v>
      </c>
      <c r="T6" s="73">
        <f t="shared" si="1"/>
        <v>5.46</v>
      </c>
      <c r="U6" s="73">
        <f t="shared" si="1"/>
        <v>888</v>
      </c>
      <c r="V6" s="73">
        <f t="shared" si="1"/>
        <v>0.9</v>
      </c>
      <c r="W6" s="73">
        <f t="shared" si="1"/>
        <v>986.67</v>
      </c>
      <c r="X6" s="79">
        <f t="shared" ref="X6:AG6" si="2">IF(X7="",NA(),X7)</f>
        <v>74.14</v>
      </c>
      <c r="Y6" s="79">
        <f t="shared" si="2"/>
        <v>68.05</v>
      </c>
      <c r="Z6" s="79">
        <f t="shared" si="2"/>
        <v>68.239999999999995</v>
      </c>
      <c r="AA6" s="79">
        <f t="shared" si="2"/>
        <v>71.05</v>
      </c>
      <c r="AB6" s="79">
        <f t="shared" si="2"/>
        <v>63.5</v>
      </c>
      <c r="AC6" s="79">
        <f t="shared" si="2"/>
        <v>71.66</v>
      </c>
      <c r="AD6" s="79">
        <f t="shared" si="2"/>
        <v>73.06</v>
      </c>
      <c r="AE6" s="79">
        <f t="shared" si="2"/>
        <v>72.03</v>
      </c>
      <c r="AF6" s="79">
        <f t="shared" si="2"/>
        <v>72.11</v>
      </c>
      <c r="AG6" s="79">
        <f t="shared" si="2"/>
        <v>74.05</v>
      </c>
      <c r="AH6" s="73" t="str">
        <f>IF(AH7="","",IF(AH7="-","【-】","【"&amp;SUBSTITUTE(TEXT(AH7,"#,##0.00"),"-","△")&amp;"】"))</f>
        <v>【75.76】</v>
      </c>
      <c r="AI6" s="73" t="e">
        <f t="shared" ref="AI6:AR6" si="3">IF(AI7="",NA(),AI7)</f>
        <v>#N/A</v>
      </c>
      <c r="AJ6" s="73" t="e">
        <f t="shared" si="3"/>
        <v>#N/A</v>
      </c>
      <c r="AK6" s="73" t="e">
        <f t="shared" si="3"/>
        <v>#N/A</v>
      </c>
      <c r="AL6" s="73" t="e">
        <f t="shared" si="3"/>
        <v>#N/A</v>
      </c>
      <c r="AM6" s="73" t="e">
        <f t="shared" si="3"/>
        <v>#N/A</v>
      </c>
      <c r="AN6" s="73" t="e">
        <f t="shared" si="3"/>
        <v>#N/A</v>
      </c>
      <c r="AO6" s="73" t="e">
        <f t="shared" si="3"/>
        <v>#N/A</v>
      </c>
      <c r="AP6" s="73" t="e">
        <f t="shared" si="3"/>
        <v>#N/A</v>
      </c>
      <c r="AQ6" s="73" t="e">
        <f t="shared" si="3"/>
        <v>#N/A</v>
      </c>
      <c r="AR6" s="73" t="e">
        <f t="shared" si="3"/>
        <v>#N/A</v>
      </c>
      <c r="AS6" s="73" t="str">
        <f>IF(AS7="","",IF(AS7="-","【-】","【"&amp;SUBSTITUTE(TEXT(AS7,"#,##0.00"),"-","△")&amp;"】"))</f>
        <v/>
      </c>
      <c r="AT6" s="73" t="e">
        <f t="shared" ref="AT6:BC6" si="4">IF(AT7="",NA(),AT7)</f>
        <v>#N/A</v>
      </c>
      <c r="AU6" s="73" t="e">
        <f t="shared" si="4"/>
        <v>#N/A</v>
      </c>
      <c r="AV6" s="73" t="e">
        <f t="shared" si="4"/>
        <v>#N/A</v>
      </c>
      <c r="AW6" s="73" t="e">
        <f t="shared" si="4"/>
        <v>#N/A</v>
      </c>
      <c r="AX6" s="73" t="e">
        <f t="shared" si="4"/>
        <v>#N/A</v>
      </c>
      <c r="AY6" s="73" t="e">
        <f t="shared" si="4"/>
        <v>#N/A</v>
      </c>
      <c r="AZ6" s="73" t="e">
        <f t="shared" si="4"/>
        <v>#N/A</v>
      </c>
      <c r="BA6" s="73" t="e">
        <f t="shared" si="4"/>
        <v>#N/A</v>
      </c>
      <c r="BB6" s="73" t="e">
        <f t="shared" si="4"/>
        <v>#N/A</v>
      </c>
      <c r="BC6" s="73" t="e">
        <f t="shared" si="4"/>
        <v>#N/A</v>
      </c>
      <c r="BD6" s="73" t="str">
        <f>IF(BD7="","",IF(BD7="-","【-】","【"&amp;SUBSTITUTE(TEXT(BD7,"#,##0.00"),"-","△")&amp;"】"))</f>
        <v/>
      </c>
      <c r="BE6" s="79">
        <f t="shared" ref="BE6:BN6" si="5">IF(BE7="",NA(),BE7)</f>
        <v>1461.2</v>
      </c>
      <c r="BF6" s="79">
        <f t="shared" si="5"/>
        <v>1829.57</v>
      </c>
      <c r="BG6" s="79">
        <f t="shared" si="5"/>
        <v>1744.12</v>
      </c>
      <c r="BH6" s="79">
        <f t="shared" si="5"/>
        <v>1685.48</v>
      </c>
      <c r="BI6" s="79">
        <f t="shared" si="5"/>
        <v>1540.74</v>
      </c>
      <c r="BJ6" s="79">
        <f t="shared" si="5"/>
        <v>1462.56</v>
      </c>
      <c r="BK6" s="79">
        <f t="shared" si="5"/>
        <v>1486.62</v>
      </c>
      <c r="BL6" s="79">
        <f t="shared" si="5"/>
        <v>1510.14</v>
      </c>
      <c r="BM6" s="79">
        <f t="shared" si="5"/>
        <v>1595.62</v>
      </c>
      <c r="BN6" s="79">
        <f t="shared" si="5"/>
        <v>1302.33</v>
      </c>
      <c r="BO6" s="73" t="str">
        <f>IF(BO7="","",IF(BO7="-","【-】","【"&amp;SUBSTITUTE(TEXT(BO7,"#,##0.00"),"-","△")&amp;"】"))</f>
        <v>【1,141.75】</v>
      </c>
      <c r="BP6" s="79">
        <f t="shared" ref="BP6:BY6" si="6">IF(BP7="",NA(),BP7)</f>
        <v>55.05</v>
      </c>
      <c r="BQ6" s="79">
        <f t="shared" si="6"/>
        <v>52.73</v>
      </c>
      <c r="BR6" s="79">
        <f t="shared" si="6"/>
        <v>48.52</v>
      </c>
      <c r="BS6" s="79">
        <f t="shared" si="6"/>
        <v>42.18</v>
      </c>
      <c r="BT6" s="79">
        <f t="shared" si="6"/>
        <v>52.32</v>
      </c>
      <c r="BU6" s="79">
        <f t="shared" si="6"/>
        <v>32.39</v>
      </c>
      <c r="BV6" s="79">
        <f t="shared" si="6"/>
        <v>24.39</v>
      </c>
      <c r="BW6" s="79">
        <f t="shared" si="6"/>
        <v>22.67</v>
      </c>
      <c r="BX6" s="79">
        <f t="shared" si="6"/>
        <v>37.92</v>
      </c>
      <c r="BY6" s="79">
        <f t="shared" si="6"/>
        <v>40.89</v>
      </c>
      <c r="BZ6" s="73" t="str">
        <f>IF(BZ7="","",IF(BZ7="-","【-】","【"&amp;SUBSTITUTE(TEXT(BZ7,"#,##0.00"),"-","△")&amp;"】"))</f>
        <v>【54.93】</v>
      </c>
      <c r="CA6" s="79">
        <f t="shared" ref="CA6:CJ6" si="7">IF(CA7="",NA(),CA7)</f>
        <v>208.62</v>
      </c>
      <c r="CB6" s="79">
        <f t="shared" si="7"/>
        <v>217.54</v>
      </c>
      <c r="CC6" s="79">
        <f t="shared" si="7"/>
        <v>235.66</v>
      </c>
      <c r="CD6" s="79">
        <f t="shared" si="7"/>
        <v>273.17</v>
      </c>
      <c r="CE6" s="79">
        <f t="shared" si="7"/>
        <v>221.94</v>
      </c>
      <c r="CF6" s="79">
        <f t="shared" si="7"/>
        <v>530.83000000000004</v>
      </c>
      <c r="CG6" s="79">
        <f t="shared" si="7"/>
        <v>734.18</v>
      </c>
      <c r="CH6" s="79">
        <f t="shared" si="7"/>
        <v>789.62</v>
      </c>
      <c r="CI6" s="79">
        <f t="shared" si="7"/>
        <v>423.18</v>
      </c>
      <c r="CJ6" s="79">
        <f t="shared" si="7"/>
        <v>383.2</v>
      </c>
      <c r="CK6" s="73" t="str">
        <f>IF(CK7="","",IF(CK7="-","【-】","【"&amp;SUBSTITUTE(TEXT(CK7,"#,##0.00"),"-","△")&amp;"】"))</f>
        <v>【292.18】</v>
      </c>
      <c r="CL6" s="79">
        <f t="shared" ref="CL6:CU6" si="8">IF(CL7="",NA(),CL7)</f>
        <v>86.86</v>
      </c>
      <c r="CM6" s="79">
        <f t="shared" si="8"/>
        <v>86.86</v>
      </c>
      <c r="CN6" s="79">
        <f t="shared" si="8"/>
        <v>86.62</v>
      </c>
      <c r="CO6" s="79">
        <f t="shared" si="8"/>
        <v>66.680000000000007</v>
      </c>
      <c r="CP6" s="79">
        <f t="shared" si="8"/>
        <v>66.680000000000007</v>
      </c>
      <c r="CQ6" s="79">
        <f t="shared" si="8"/>
        <v>50.49</v>
      </c>
      <c r="CR6" s="79">
        <f t="shared" si="8"/>
        <v>48.36</v>
      </c>
      <c r="CS6" s="79">
        <f t="shared" si="8"/>
        <v>48.7</v>
      </c>
      <c r="CT6" s="79">
        <f t="shared" si="8"/>
        <v>46.9</v>
      </c>
      <c r="CU6" s="79">
        <f t="shared" si="8"/>
        <v>47.95</v>
      </c>
      <c r="CV6" s="73" t="str">
        <f>IF(CV7="","",IF(CV7="-","【-】","【"&amp;SUBSTITUTE(TEXT(CV7,"#,##0.00"),"-","△")&amp;"】"))</f>
        <v>【56.91】</v>
      </c>
      <c r="CW6" s="79">
        <f t="shared" ref="CW6:DF6" si="9">IF(CW7="",NA(),CW7)</f>
        <v>66.42</v>
      </c>
      <c r="CX6" s="79">
        <f t="shared" si="9"/>
        <v>64.31</v>
      </c>
      <c r="CY6" s="79">
        <f t="shared" si="9"/>
        <v>65.3</v>
      </c>
      <c r="CZ6" s="79">
        <f t="shared" si="9"/>
        <v>64.44</v>
      </c>
      <c r="DA6" s="79">
        <f t="shared" si="9"/>
        <v>66.849999999999994</v>
      </c>
      <c r="DB6" s="79">
        <f t="shared" si="9"/>
        <v>74.209999999999994</v>
      </c>
      <c r="DC6" s="79">
        <f t="shared" si="9"/>
        <v>75.239999999999995</v>
      </c>
      <c r="DD6" s="79">
        <f t="shared" si="9"/>
        <v>74.959999999999994</v>
      </c>
      <c r="DE6" s="79">
        <f t="shared" si="9"/>
        <v>74.63</v>
      </c>
      <c r="DF6" s="79">
        <f t="shared" si="9"/>
        <v>74.900000000000006</v>
      </c>
      <c r="DG6" s="73" t="str">
        <f>IF(DG7="","",IF(DG7="-","【-】","【"&amp;SUBSTITUTE(TEXT(DG7,"#,##0.00"),"-","△")&amp;"】"))</f>
        <v>【74.25】</v>
      </c>
      <c r="DH6" s="73" t="e">
        <f t="shared" ref="DH6:DQ6" si="10">IF(DH7="",NA(),DH7)</f>
        <v>#N/A</v>
      </c>
      <c r="DI6" s="73" t="e">
        <f t="shared" si="10"/>
        <v>#N/A</v>
      </c>
      <c r="DJ6" s="73" t="e">
        <f t="shared" si="10"/>
        <v>#N/A</v>
      </c>
      <c r="DK6" s="73" t="e">
        <f t="shared" si="10"/>
        <v>#N/A</v>
      </c>
      <c r="DL6" s="73" t="e">
        <f t="shared" si="10"/>
        <v>#N/A</v>
      </c>
      <c r="DM6" s="73" t="e">
        <f t="shared" si="10"/>
        <v>#N/A</v>
      </c>
      <c r="DN6" s="73" t="e">
        <f t="shared" si="10"/>
        <v>#N/A</v>
      </c>
      <c r="DO6" s="73" t="e">
        <f t="shared" si="10"/>
        <v>#N/A</v>
      </c>
      <c r="DP6" s="73" t="e">
        <f t="shared" si="10"/>
        <v>#N/A</v>
      </c>
      <c r="DQ6" s="73" t="e">
        <f t="shared" si="10"/>
        <v>#N/A</v>
      </c>
      <c r="DR6" s="73" t="str">
        <f>IF(DR7="","",IF(DR7="-","【-】","【"&amp;SUBSTITUTE(TEXT(DR7,"#,##0.00"),"-","△")&amp;"】"))</f>
        <v/>
      </c>
      <c r="DS6" s="73" t="e">
        <f t="shared" ref="DS6:EB6" si="11">IF(DS7="",NA(),DS7)</f>
        <v>#N/A</v>
      </c>
      <c r="DT6" s="73" t="e">
        <f t="shared" si="11"/>
        <v>#N/A</v>
      </c>
      <c r="DU6" s="73" t="e">
        <f t="shared" si="11"/>
        <v>#N/A</v>
      </c>
      <c r="DV6" s="73" t="e">
        <f t="shared" si="11"/>
        <v>#N/A</v>
      </c>
      <c r="DW6" s="73" t="e">
        <f t="shared" si="11"/>
        <v>#N/A</v>
      </c>
      <c r="DX6" s="73" t="e">
        <f t="shared" si="11"/>
        <v>#N/A</v>
      </c>
      <c r="DY6" s="73" t="e">
        <f t="shared" si="11"/>
        <v>#N/A</v>
      </c>
      <c r="DZ6" s="73" t="e">
        <f t="shared" si="11"/>
        <v>#N/A</v>
      </c>
      <c r="EA6" s="73" t="e">
        <f t="shared" si="11"/>
        <v>#N/A</v>
      </c>
      <c r="EB6" s="73" t="e">
        <f t="shared" si="11"/>
        <v>#N/A</v>
      </c>
      <c r="EC6" s="73" t="str">
        <f>IF(EC7="","",IF(EC7="-","【-】","【"&amp;SUBSTITUTE(TEXT(EC7,"#,##0.00"),"-","△")&amp;"】"))</f>
        <v/>
      </c>
      <c r="ED6" s="79">
        <f t="shared" ref="ED6:EM6" si="12">IF(ED7="",NA(),ED7)</f>
        <v>8.31</v>
      </c>
      <c r="EE6" s="79">
        <f t="shared" si="12"/>
        <v>3.12</v>
      </c>
      <c r="EF6" s="73">
        <f t="shared" si="12"/>
        <v>0</v>
      </c>
      <c r="EG6" s="73">
        <f t="shared" si="12"/>
        <v>0</v>
      </c>
      <c r="EH6" s="73">
        <f t="shared" si="12"/>
        <v>0</v>
      </c>
      <c r="EI6" s="79">
        <f t="shared" si="12"/>
        <v>0.7</v>
      </c>
      <c r="EJ6" s="79">
        <f t="shared" si="12"/>
        <v>0.91</v>
      </c>
      <c r="EK6" s="79">
        <f t="shared" si="12"/>
        <v>1.26</v>
      </c>
      <c r="EL6" s="79">
        <f t="shared" si="12"/>
        <v>0.78</v>
      </c>
      <c r="EM6" s="79">
        <f t="shared" si="12"/>
        <v>0.56999999999999995</v>
      </c>
      <c r="EN6" s="73" t="str">
        <f>IF(EN7="","",IF(EN7="-","【-】","【"&amp;SUBSTITUTE(TEXT(EN7,"#,##0.00"),"-","△")&amp;"】"))</f>
        <v>【0.72】</v>
      </c>
    </row>
    <row r="7" spans="1:144" s="58" customFormat="1">
      <c r="A7" s="59"/>
      <c r="B7" s="65">
        <v>2017</v>
      </c>
      <c r="C7" s="65">
        <v>393061</v>
      </c>
      <c r="D7" s="65">
        <v>47</v>
      </c>
      <c r="E7" s="65">
        <v>1</v>
      </c>
      <c r="F7" s="65">
        <v>0</v>
      </c>
      <c r="G7" s="65">
        <v>0</v>
      </c>
      <c r="H7" s="65" t="s">
        <v>109</v>
      </c>
      <c r="I7" s="65" t="s">
        <v>110</v>
      </c>
      <c r="J7" s="65" t="s">
        <v>111</v>
      </c>
      <c r="K7" s="65" t="s">
        <v>112</v>
      </c>
      <c r="L7" s="65" t="s">
        <v>113</v>
      </c>
      <c r="M7" s="65" t="s">
        <v>12</v>
      </c>
      <c r="N7" s="74" t="s">
        <v>45</v>
      </c>
      <c r="O7" s="74" t="s">
        <v>114</v>
      </c>
      <c r="P7" s="74">
        <v>99.33</v>
      </c>
      <c r="Q7" s="74">
        <v>1950</v>
      </c>
      <c r="R7" s="74">
        <v>904</v>
      </c>
      <c r="S7" s="74">
        <v>165.48</v>
      </c>
      <c r="T7" s="74">
        <v>5.46</v>
      </c>
      <c r="U7" s="74">
        <v>888</v>
      </c>
      <c r="V7" s="74">
        <v>0.9</v>
      </c>
      <c r="W7" s="74">
        <v>986.67</v>
      </c>
      <c r="X7" s="74">
        <v>74.14</v>
      </c>
      <c r="Y7" s="74">
        <v>68.05</v>
      </c>
      <c r="Z7" s="74">
        <v>68.239999999999995</v>
      </c>
      <c r="AA7" s="74">
        <v>71.05</v>
      </c>
      <c r="AB7" s="74">
        <v>63.5</v>
      </c>
      <c r="AC7" s="74">
        <v>71.66</v>
      </c>
      <c r="AD7" s="74">
        <v>73.06</v>
      </c>
      <c r="AE7" s="74">
        <v>72.03</v>
      </c>
      <c r="AF7" s="74">
        <v>72.11</v>
      </c>
      <c r="AG7" s="74">
        <v>74.05</v>
      </c>
      <c r="AH7" s="74">
        <v>75.760000000000005</v>
      </c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>
        <v>1461.2</v>
      </c>
      <c r="BF7" s="74">
        <v>1829.57</v>
      </c>
      <c r="BG7" s="74">
        <v>1744.12</v>
      </c>
      <c r="BH7" s="74">
        <v>1685.48</v>
      </c>
      <c r="BI7" s="74">
        <v>1540.74</v>
      </c>
      <c r="BJ7" s="74">
        <v>1462.56</v>
      </c>
      <c r="BK7" s="74">
        <v>1486.62</v>
      </c>
      <c r="BL7" s="74">
        <v>1510.14</v>
      </c>
      <c r="BM7" s="74">
        <v>1595.62</v>
      </c>
      <c r="BN7" s="74">
        <v>1302.33</v>
      </c>
      <c r="BO7" s="74">
        <v>1141.75</v>
      </c>
      <c r="BP7" s="74">
        <v>55.05</v>
      </c>
      <c r="BQ7" s="74">
        <v>52.73</v>
      </c>
      <c r="BR7" s="74">
        <v>48.52</v>
      </c>
      <c r="BS7" s="74">
        <v>42.18</v>
      </c>
      <c r="BT7" s="74">
        <v>52.32</v>
      </c>
      <c r="BU7" s="74">
        <v>32.39</v>
      </c>
      <c r="BV7" s="74">
        <v>24.39</v>
      </c>
      <c r="BW7" s="74">
        <v>22.67</v>
      </c>
      <c r="BX7" s="74">
        <v>37.92</v>
      </c>
      <c r="BY7" s="74">
        <v>40.89</v>
      </c>
      <c r="BZ7" s="74">
        <v>54.93</v>
      </c>
      <c r="CA7" s="74">
        <v>208.62</v>
      </c>
      <c r="CB7" s="74">
        <v>217.54</v>
      </c>
      <c r="CC7" s="74">
        <v>235.66</v>
      </c>
      <c r="CD7" s="74">
        <v>273.17</v>
      </c>
      <c r="CE7" s="74">
        <v>221.94</v>
      </c>
      <c r="CF7" s="74">
        <v>530.83000000000004</v>
      </c>
      <c r="CG7" s="74">
        <v>734.18</v>
      </c>
      <c r="CH7" s="74">
        <v>789.62</v>
      </c>
      <c r="CI7" s="74">
        <v>423.18</v>
      </c>
      <c r="CJ7" s="74">
        <v>383.2</v>
      </c>
      <c r="CK7" s="74">
        <v>292.18</v>
      </c>
      <c r="CL7" s="74">
        <v>86.86</v>
      </c>
      <c r="CM7" s="74">
        <v>86.86</v>
      </c>
      <c r="CN7" s="74">
        <v>86.62</v>
      </c>
      <c r="CO7" s="74">
        <v>66.680000000000007</v>
      </c>
      <c r="CP7" s="74">
        <v>66.680000000000007</v>
      </c>
      <c r="CQ7" s="74">
        <v>50.49</v>
      </c>
      <c r="CR7" s="74">
        <v>48.36</v>
      </c>
      <c r="CS7" s="74">
        <v>48.7</v>
      </c>
      <c r="CT7" s="74">
        <v>46.9</v>
      </c>
      <c r="CU7" s="74">
        <v>47.95</v>
      </c>
      <c r="CV7" s="74">
        <v>56.91</v>
      </c>
      <c r="CW7" s="74">
        <v>66.42</v>
      </c>
      <c r="CX7" s="74">
        <v>64.31</v>
      </c>
      <c r="CY7" s="74">
        <v>65.3</v>
      </c>
      <c r="CZ7" s="74">
        <v>64.44</v>
      </c>
      <c r="DA7" s="74">
        <v>66.849999999999994</v>
      </c>
      <c r="DB7" s="74">
        <v>74.209999999999994</v>
      </c>
      <c r="DC7" s="74">
        <v>75.239999999999995</v>
      </c>
      <c r="DD7" s="74">
        <v>74.959999999999994</v>
      </c>
      <c r="DE7" s="74">
        <v>74.63</v>
      </c>
      <c r="DF7" s="74">
        <v>74.900000000000006</v>
      </c>
      <c r="DG7" s="74">
        <v>74.25</v>
      </c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>
        <v>8.31</v>
      </c>
      <c r="EE7" s="74">
        <v>3.12</v>
      </c>
      <c r="EF7" s="74">
        <v>0</v>
      </c>
      <c r="EG7" s="74">
        <v>0</v>
      </c>
      <c r="EH7" s="74">
        <v>0</v>
      </c>
      <c r="EI7" s="74">
        <v>0.7</v>
      </c>
      <c r="EJ7" s="74">
        <v>0.91</v>
      </c>
      <c r="EK7" s="74">
        <v>1.26</v>
      </c>
      <c r="EL7" s="74">
        <v>0.78</v>
      </c>
      <c r="EM7" s="74">
        <v>0.56999999999999995</v>
      </c>
      <c r="EN7" s="74">
        <v>0.72</v>
      </c>
    </row>
    <row r="8" spans="1:144"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</row>
    <row r="9" spans="1:144">
      <c r="A9" s="60"/>
      <c r="B9" s="60" t="s">
        <v>115</v>
      </c>
      <c r="C9" s="60" t="s">
        <v>116</v>
      </c>
      <c r="D9" s="60" t="s">
        <v>117</v>
      </c>
      <c r="E9" s="60" t="s">
        <v>118</v>
      </c>
      <c r="F9" s="60" t="s">
        <v>119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4">
      <c r="A10" s="60" t="s">
        <v>65</v>
      </c>
      <c r="B10" s="66">
        <f>DATEVALUE($B$6-4&amp;"年1月1日")</f>
        <v>41275</v>
      </c>
      <c r="C10" s="66">
        <f>DATEVALUE($B$6-3&amp;"年1月1日")</f>
        <v>41640</v>
      </c>
      <c r="D10" s="66">
        <f>DATEVALUE($B$6-2&amp;"年1月1日")</f>
        <v>42005</v>
      </c>
      <c r="E10" s="66">
        <f>DATEVALUE($B$6-1&amp;"年1月1日")</f>
        <v>42370</v>
      </c>
      <c r="F10" s="66">
        <f>DATEVALUE($B$6&amp;"年1月1日")</f>
        <v>42736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ioas_user</cp:lastModifiedBy>
  <dcterms:created xsi:type="dcterms:W3CDTF">2018-12-03T08:45:27Z</dcterms:created>
  <dcterms:modified xsi:type="dcterms:W3CDTF">2019-02-07T02:57:02Z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2019-02-07T02:57:02Z</vt:filetime>
  </property>
</Properties>
</file>