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5.45.3\share\土木環境課\品原\報告文書\上水道\"/>
    </mc:Choice>
  </mc:AlternateContent>
  <workbookProtection workbookAlgorithmName="SHA-512" workbookHashValue="xwaKf1K6+2QtuMswnBeipvDosiKPyRoouTxbmPCHRmWkJKsTqvCb0aT+C/L9+KAMYbyzS98diLMk8O7pu5SIyw==" workbookSaltValue="RI1Mit/99Fr+BisE2e3C6A==" workbookSpinCount="100000" lockStructure="1"/>
  <bookViews>
    <workbookView xWindow="0" yWindow="0" windowWidth="20490" windowHeight="744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<sst xmlns="http://schemas.openxmlformats.org/spreadsheetml/2006/main" count="237" uniqueCount="123">
  <si>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</si>
  <si>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</si>
  <si>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</si>
  <si>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</si>
  <si>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</si>
  <si>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</si>
  <si>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</si>
  <si>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</si>
  <si>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</si>
  <si>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</si>
  <si>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</si>
  <si>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</si>
  <si>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</si>
  <si>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</si>
  <si>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</si>
  <si>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</si>
  <si>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</si>
  <si>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</si>
  <si>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</si>
  <si>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</si>
  <si>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</si>
  <si>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</si>
  <si>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</si>
  <si>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</si>
  <si>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</si>
  <si>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</si>
  <si>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</si>
  <si>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</si>
  <si>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</si>
  <si>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</si>
  <si>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</si>
  <si>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</si>
  <si>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</si>
  <si>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</si>
  <si>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</si>
  <si>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</si>
  <si>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</si>
  <si>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</si>
  <si>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</si>
  <si>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</si>
  <si>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</si>
  <si>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</si>
  <si>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</si>
  <si>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</si>
  <si>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</si>
  <si>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</si>
  <si>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</si>
  <si>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</si>
  <si>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</si>
  <si>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</si>
  <si>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</si>
  <si>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</si>
  <si>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</si>
  <si>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</si>
  <si>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</si>
  <si>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</si>
  <si>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</si>
  <si>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</si>
  <si>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</si>
  <si>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</si>
  <si>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</si>
  <si>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</si>
  <si>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</si>
  <si>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</si>
  <si>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</si>
  <si>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</si>
  <si>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</si>
  <si>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</si>
  <si>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</si>
  <si>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</si>
  <si>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</si>
  <si>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</si>
  <si>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</si>
  <si>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</si>
  <si>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</si>
  <si>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</si>
  <si>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</si>
  <si>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</si>
  <si>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</si>
  <si>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</si>
  <si>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</si>
  <si>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</si>
  <si>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</si>
  <si>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</si>
  <si>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</si>
  <si>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</si>
  <si>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</si>
  <si>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</si>
  <si>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</si>
  <si>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</si>
  <si>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</si>
  <si>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</si>
  <si>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</si>
  <si>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</si>
  <si>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</si>
  <si>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</si>
  <si>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</si>
  <si>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</si>
  <si>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</si>
  <si>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</si>
  <si>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</si>
  <si>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</si>
  <si>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</si>
  <si>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</si>
  <si>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</si>
  <si>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</si>
  <si>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</si>
  <si>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芸西村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</si>
  <si>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</si>
  <si>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</si>
  <si>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</si>
  <si>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</si>
  <si>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</si>
  <si>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</si>
  <si>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</si>
  <si>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</si>
  <si>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</si>
  <si>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</si>
  <si>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</si>
  <si>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</si>
  <si>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施設の耐震診断をH26年度に実施した、その結果を基に、配水池3ヶ所のうち1ヶ所は建替、2ヶ所は劣化対策及び耐震補強工事を実施する予定である。  取水施設はコンクリートが劣化しており、立替を実施する予定である。                            管渠については、下水道工事と同時に布設替えを実施しており、大部分が更新されている。残りの一部については、毎年度計画的に施工する予定である。</t>
    <phoneticPr fontId="4"/>
  </si>
  <si>
    <t>新規拡張工事及び和食ダム建設負担金を単独事業実施しており、債務残高は増加傾向にある。今後は老朽管の更新及び配水施設の耐震補強工事を施工する必要がある。補助事業等を活用し、経費の削減に努めたい。</t>
    <phoneticPr fontId="4"/>
  </si>
  <si>
    <t>収益的収支比率はH28年度に料金改正を行い100％を上回ったが、H29年度は、地方債の増加および料金収入の減少により100％を下回っている。　　　　　　企業債残高対給水収益比率につては、新規拡張工事及びダム建設が完了するまで増加する。　　　　　　　料金回収率、給水原価については、平均より良好である。　　　　　　　　　　　　　　　　　　　　　施設利用率については、施設拡張により、平均より下回っている。　　　　　　　　　　　　　　　　　　有収率については、平均より良好であるが、漏水箇所の特定や改修を行い改善していく必要がある。</t>
    <rPh sb="35" eb="37">
      <t>ネンド</t>
    </rPh>
    <rPh sb="39" eb="42">
      <t>チホウサイ</t>
    </rPh>
    <rPh sb="43" eb="45">
      <t>ゾウカ</t>
    </rPh>
    <rPh sb="48" eb="50">
      <t>リョウキン</t>
    </rPh>
    <rPh sb="50" eb="52">
      <t>シュウニュウ</t>
    </rPh>
    <rPh sb="53" eb="55">
      <t>ゲンショウ</t>
    </rPh>
    <rPh sb="63" eb="6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</si>
</sst>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1.1200000000000001</c:v>
                </c:pt>
                <c:pt idx="1">
                  <c:v>0</c:v>
                </c:pt>
                <c:pt idx="2" formatCode="#,##0.00;&quot;△&quot;#,##0.00;&quot;-&quot;">
                  <c:v>0.76</c:v>
                </c:pt>
                <c:pt idx="3" formatCode="#,##0.00;&quot;△&quot;#,##0.00;&quot;-&quot;">
                  <c:v>0.54</c:v>
                </c:pt>
                <c:pt idx="4">
                  <c:v>0</c:v>
                </c:pt>
              </c:numCache>
            </c:numRef>
          </c:val>
          <c:extLst xmlns:c16r2="http://schemas.microsoft.com/office/drawing/2015/06/chart">
            <c:ext xmlns:c16="http://schemas.microsoft.com/office/drawing/2014/chart" uri="{C3380CC4-5D6E-409C-BE32-E72D297353CC}">
              <c16:uniqueId val="{00000000-82FA-454E-9959-1AA721E508B3}"/>
            </c:ext>
          </c:extLst>
        </c:ser>
        <c:dLbls>
          <c:showLegendKey val="0"/>
          <c:showVal val="0"/>
          <c:showCatName val="0"/>
          <c:showSerName val="0"/>
          <c:showPercent val="0"/>
          <c:showBubbleSize val="0"/>
        </c:dLbls>
        <c:gapWidth val="150"/>
        <c:axId val="150910648"/>
        <c:axId val="1509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2FA-454E-9959-1AA721E508B3}"/>
            </c:ext>
          </c:extLst>
        </c:ser>
        <c:dLbls>
          <c:showLegendKey val="0"/>
          <c:showVal val="0"/>
          <c:showCatName val="0"/>
          <c:showSerName val="0"/>
          <c:showPercent val="0"/>
          <c:showBubbleSize val="0"/>
        </c:dLbls>
        <c:marker val="1"/>
        <c:smooth val="0"/>
        <c:axId val="150910648"/>
        <c:axId val="150911040"/>
      </c:lineChart>
      <c:dateAx>
        <c:axId val="150910648"/>
        <c:scaling>
          <c:orientation val="minMax"/>
        </c:scaling>
        <c:delete val="1"/>
        <c:axPos val="b"/>
        <c:numFmt formatCode="ge" sourceLinked="1"/>
        <c:majorTickMark val="none"/>
        <c:minorTickMark val="none"/>
        <c:tickLblPos val="none"/>
        <c:crossAx val="150911040"/>
        <c:crosses val="autoZero"/>
        <c:auto val="1"/>
        <c:lblOffset val="100"/>
        <c:baseTimeUnit val="years"/>
      </c:dateAx>
      <c:valAx>
        <c:axId val="150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120.46</c:v>
                </c:pt>
                <c:pt idx="1">
                  <c:v>123.23</c:v>
                </c:pt>
                <c:pt idx="2">
                  <c:v>104.4</c:v>
                </c:pt>
                <c:pt idx="3">
                  <c:v>39.58</c:v>
                </c:pt>
                <c:pt idx="4">
                  <c:v>35.880000000000003</c:v>
                </c:pt>
              </c:numCache>
            </c:numRef>
          </c:val>
          <c:extLst xmlns:c16r2="http://schemas.microsoft.com/office/drawing/2015/06/chart">
            <c:ext xmlns:c16="http://schemas.microsoft.com/office/drawing/2014/chart" uri="{C3380CC4-5D6E-409C-BE32-E72D297353CC}">
              <c16:uniqueId val="{00000000-19F3-4B62-80FA-20E6C2BF193B}"/>
            </c:ext>
          </c:extLst>
        </c:ser>
        <c:dLbls>
          <c:showLegendKey val="0"/>
          <c:showVal val="0"/>
          <c:showCatName val="0"/>
          <c:showSerName val="0"/>
          <c:showPercent val="0"/>
          <c:showBubbleSize val="0"/>
        </c:dLbls>
        <c:gapWidth val="150"/>
        <c:axId val="153411352"/>
        <c:axId val="1534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19F3-4B62-80FA-20E6C2BF193B}"/>
            </c:ext>
          </c:extLst>
        </c:ser>
        <c:dLbls>
          <c:showLegendKey val="0"/>
          <c:showVal val="0"/>
          <c:showCatName val="0"/>
          <c:showSerName val="0"/>
          <c:showPercent val="0"/>
          <c:showBubbleSize val="0"/>
        </c:dLbls>
        <c:marker val="1"/>
        <c:smooth val="0"/>
        <c:axId val="153411352"/>
        <c:axId val="153411744"/>
      </c:lineChart>
      <c:dateAx>
        <c:axId val="153411352"/>
        <c:scaling>
          <c:orientation val="minMax"/>
        </c:scaling>
        <c:delete val="1"/>
        <c:axPos val="b"/>
        <c:numFmt formatCode="ge" sourceLinked="1"/>
        <c:majorTickMark val="none"/>
        <c:minorTickMark val="none"/>
        <c:tickLblPos val="none"/>
        <c:crossAx val="153411744"/>
        <c:crosses val="autoZero"/>
        <c:auto val="1"/>
        <c:lblOffset val="100"/>
        <c:baseTimeUnit val="years"/>
      </c:dateAx>
      <c:valAx>
        <c:axId val="1534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79.150000000000006</c:v>
                </c:pt>
                <c:pt idx="1">
                  <c:v>75.900000000000006</c:v>
                </c:pt>
                <c:pt idx="2">
                  <c:v>87.13</c:v>
                </c:pt>
                <c:pt idx="3">
                  <c:v>83.42</c:v>
                </c:pt>
                <c:pt idx="4">
                  <c:v>89.61</c:v>
                </c:pt>
              </c:numCache>
            </c:numRef>
          </c:val>
          <c:extLst xmlns:c16r2="http://schemas.microsoft.com/office/drawing/2015/06/chart">
            <c:ext xmlns:c16="http://schemas.microsoft.com/office/drawing/2014/chart" uri="{C3380CC4-5D6E-409C-BE32-E72D297353CC}">
              <c16:uniqueId val="{00000000-259C-47AF-BF30-CD99C1D63BDA}"/>
            </c:ext>
          </c:extLst>
        </c:ser>
        <c:dLbls>
          <c:showLegendKey val="0"/>
          <c:showVal val="0"/>
          <c:showCatName val="0"/>
          <c:showSerName val="0"/>
          <c:showPercent val="0"/>
          <c:showBubbleSize val="0"/>
        </c:dLbls>
        <c:gapWidth val="150"/>
        <c:axId val="153412920"/>
        <c:axId val="1534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259C-47AF-BF30-CD99C1D63BDA}"/>
            </c:ext>
          </c:extLst>
        </c:ser>
        <c:dLbls>
          <c:showLegendKey val="0"/>
          <c:showVal val="0"/>
          <c:showCatName val="0"/>
          <c:showSerName val="0"/>
          <c:showPercent val="0"/>
          <c:showBubbleSize val="0"/>
        </c:dLbls>
        <c:marker val="1"/>
        <c:smooth val="0"/>
        <c:axId val="153412920"/>
        <c:axId val="153413312"/>
      </c:lineChart>
      <c:dateAx>
        <c:axId val="153412920"/>
        <c:scaling>
          <c:orientation val="minMax"/>
        </c:scaling>
        <c:delete val="1"/>
        <c:axPos val="b"/>
        <c:numFmt formatCode="ge" sourceLinked="1"/>
        <c:majorTickMark val="none"/>
        <c:minorTickMark val="none"/>
        <c:tickLblPos val="none"/>
        <c:crossAx val="153413312"/>
        <c:crosses val="autoZero"/>
        <c:auto val="1"/>
        <c:lblOffset val="100"/>
        <c:baseTimeUnit val="years"/>
      </c:dateAx>
      <c:valAx>
        <c:axId val="1534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104.23</c:v>
                </c:pt>
                <c:pt idx="1">
                  <c:v>87.84</c:v>
                </c:pt>
                <c:pt idx="2">
                  <c:v>94.31</c:v>
                </c:pt>
                <c:pt idx="3">
                  <c:v>102.8</c:v>
                </c:pt>
                <c:pt idx="4">
                  <c:v>93.91</c:v>
                </c:pt>
              </c:numCache>
            </c:numRef>
          </c:val>
          <c:extLst xmlns:c16r2="http://schemas.microsoft.com/office/drawing/2015/06/chart">
            <c:ext xmlns:c16="http://schemas.microsoft.com/office/drawing/2014/chart" uri="{C3380CC4-5D6E-409C-BE32-E72D297353CC}">
              <c16:uniqueId val="{00000000-F734-4A99-9237-9EA5B7438303}"/>
            </c:ext>
          </c:extLst>
        </c:ser>
        <c:dLbls>
          <c:showLegendKey val="0"/>
          <c:showVal val="0"/>
          <c:showCatName val="0"/>
          <c:showSerName val="0"/>
          <c:showPercent val="0"/>
          <c:showBubbleSize val="0"/>
        </c:dLbls>
        <c:gapWidth val="150"/>
        <c:axId val="150912216"/>
        <c:axId val="1509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734-4A99-9237-9EA5B7438303}"/>
            </c:ext>
          </c:extLst>
        </c:ser>
        <c:dLbls>
          <c:showLegendKey val="0"/>
          <c:showVal val="0"/>
          <c:showCatName val="0"/>
          <c:showSerName val="0"/>
          <c:showPercent val="0"/>
          <c:showBubbleSize val="0"/>
        </c:dLbls>
        <c:marker val="1"/>
        <c:smooth val="0"/>
        <c:axId val="150912216"/>
        <c:axId val="150912608"/>
      </c:lineChart>
      <c:dateAx>
        <c:axId val="150912216"/>
        <c:scaling>
          <c:orientation val="minMax"/>
        </c:scaling>
        <c:delete val="1"/>
        <c:axPos val="b"/>
        <c:numFmt formatCode="ge" sourceLinked="1"/>
        <c:majorTickMark val="none"/>
        <c:minorTickMark val="none"/>
        <c:tickLblPos val="none"/>
        <c:crossAx val="150912608"/>
        <c:crosses val="autoZero"/>
        <c:auto val="1"/>
        <c:lblOffset val="100"/>
        <c:baseTimeUnit val="years"/>
      </c:dateAx>
      <c:valAx>
        <c:axId val="1509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9B-4BF6-8728-99F7F8D062A0}"/>
            </c:ext>
          </c:extLst>
        </c:ser>
        <c:dLbls>
          <c:showLegendKey val="0"/>
          <c:showVal val="0"/>
          <c:showCatName val="0"/>
          <c:showSerName val="0"/>
          <c:showPercent val="0"/>
          <c:showBubbleSize val="0"/>
        </c:dLbls>
        <c:gapWidth val="150"/>
        <c:axId val="152783832"/>
        <c:axId val="1527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9B-4BF6-8728-99F7F8D062A0}"/>
            </c:ext>
          </c:extLst>
        </c:ser>
        <c:dLbls>
          <c:showLegendKey val="0"/>
          <c:showVal val="0"/>
          <c:showCatName val="0"/>
          <c:showSerName val="0"/>
          <c:showPercent val="0"/>
          <c:showBubbleSize val="0"/>
        </c:dLbls>
        <c:marker val="1"/>
        <c:smooth val="0"/>
        <c:axId val="152783832"/>
        <c:axId val="152784224"/>
      </c:lineChart>
      <c:dateAx>
        <c:axId val="152783832"/>
        <c:scaling>
          <c:orientation val="minMax"/>
        </c:scaling>
        <c:delete val="1"/>
        <c:axPos val="b"/>
        <c:numFmt formatCode="ge" sourceLinked="1"/>
        <c:majorTickMark val="none"/>
        <c:minorTickMark val="none"/>
        <c:tickLblPos val="none"/>
        <c:crossAx val="152784224"/>
        <c:crosses val="autoZero"/>
        <c:auto val="1"/>
        <c:lblOffset val="100"/>
        <c:baseTimeUnit val="years"/>
      </c:dateAx>
      <c:valAx>
        <c:axId val="1527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1-49E7-AAB0-561083E61F1E}"/>
            </c:ext>
          </c:extLst>
        </c:ser>
        <c:dLbls>
          <c:showLegendKey val="0"/>
          <c:showVal val="0"/>
          <c:showCatName val="0"/>
          <c:showSerName val="0"/>
          <c:showPercent val="0"/>
          <c:showBubbleSize val="0"/>
        </c:dLbls>
        <c:gapWidth val="150"/>
        <c:axId val="152785400"/>
        <c:axId val="152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1-49E7-AAB0-561083E61F1E}"/>
            </c:ext>
          </c:extLst>
        </c:ser>
        <c:dLbls>
          <c:showLegendKey val="0"/>
          <c:showVal val="0"/>
          <c:showCatName val="0"/>
          <c:showSerName val="0"/>
          <c:showPercent val="0"/>
          <c:showBubbleSize val="0"/>
        </c:dLbls>
        <c:marker val="1"/>
        <c:smooth val="0"/>
        <c:axId val="152785400"/>
        <c:axId val="152785792"/>
      </c:lineChart>
      <c:dateAx>
        <c:axId val="152785400"/>
        <c:scaling>
          <c:orientation val="minMax"/>
        </c:scaling>
        <c:delete val="1"/>
        <c:axPos val="b"/>
        <c:numFmt formatCode="ge" sourceLinked="1"/>
        <c:majorTickMark val="none"/>
        <c:minorTickMark val="none"/>
        <c:tickLblPos val="none"/>
        <c:crossAx val="152785792"/>
        <c:crosses val="autoZero"/>
        <c:auto val="1"/>
        <c:lblOffset val="100"/>
        <c:baseTimeUnit val="years"/>
      </c:dateAx>
      <c:valAx>
        <c:axId val="15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56-4C0D-8A72-67536EE9E8AB}"/>
            </c:ext>
          </c:extLst>
        </c:ser>
        <c:dLbls>
          <c:showLegendKey val="0"/>
          <c:showVal val="0"/>
          <c:showCatName val="0"/>
          <c:showSerName val="0"/>
          <c:showPercent val="0"/>
          <c:showBubbleSize val="0"/>
        </c:dLbls>
        <c:gapWidth val="150"/>
        <c:axId val="152964896"/>
        <c:axId val="15296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56-4C0D-8A72-67536EE9E8AB}"/>
            </c:ext>
          </c:extLst>
        </c:ser>
        <c:dLbls>
          <c:showLegendKey val="0"/>
          <c:showVal val="0"/>
          <c:showCatName val="0"/>
          <c:showSerName val="0"/>
          <c:showPercent val="0"/>
          <c:showBubbleSize val="0"/>
        </c:dLbls>
        <c:marker val="1"/>
        <c:smooth val="0"/>
        <c:axId val="152964896"/>
        <c:axId val="152965288"/>
      </c:lineChart>
      <c:dateAx>
        <c:axId val="152964896"/>
        <c:scaling>
          <c:orientation val="minMax"/>
        </c:scaling>
        <c:delete val="1"/>
        <c:axPos val="b"/>
        <c:numFmt formatCode="ge" sourceLinked="1"/>
        <c:majorTickMark val="none"/>
        <c:minorTickMark val="none"/>
        <c:tickLblPos val="none"/>
        <c:crossAx val="152965288"/>
        <c:crosses val="autoZero"/>
        <c:auto val="1"/>
        <c:lblOffset val="100"/>
        <c:baseTimeUnit val="years"/>
      </c:dateAx>
      <c:valAx>
        <c:axId val="15296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20-4548-8F00-2D24E0C18C0D}"/>
            </c:ext>
          </c:extLst>
        </c:ser>
        <c:dLbls>
          <c:showLegendKey val="0"/>
          <c:showVal val="0"/>
          <c:showCatName val="0"/>
          <c:showSerName val="0"/>
          <c:showPercent val="0"/>
          <c:showBubbleSize val="0"/>
        </c:dLbls>
        <c:gapWidth val="150"/>
        <c:axId val="152966464"/>
        <c:axId val="153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20-4548-8F00-2D24E0C18C0D}"/>
            </c:ext>
          </c:extLst>
        </c:ser>
        <c:dLbls>
          <c:showLegendKey val="0"/>
          <c:showVal val="0"/>
          <c:showCatName val="0"/>
          <c:showSerName val="0"/>
          <c:showPercent val="0"/>
          <c:showBubbleSize val="0"/>
        </c:dLbls>
        <c:marker val="1"/>
        <c:smooth val="0"/>
        <c:axId val="152966464"/>
        <c:axId val="153078976"/>
      </c:lineChart>
      <c:dateAx>
        <c:axId val="152966464"/>
        <c:scaling>
          <c:orientation val="minMax"/>
        </c:scaling>
        <c:delete val="1"/>
        <c:axPos val="b"/>
        <c:numFmt formatCode="ge" sourceLinked="1"/>
        <c:majorTickMark val="none"/>
        <c:minorTickMark val="none"/>
        <c:tickLblPos val="none"/>
        <c:crossAx val="153078976"/>
        <c:crosses val="autoZero"/>
        <c:auto val="1"/>
        <c:lblOffset val="100"/>
        <c:baseTimeUnit val="years"/>
      </c:dateAx>
      <c:valAx>
        <c:axId val="153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1579.7</c:v>
                </c:pt>
                <c:pt idx="1">
                  <c:v>1684.61</c:v>
                </c:pt>
                <c:pt idx="2">
                  <c:v>1808.21</c:v>
                </c:pt>
                <c:pt idx="3">
                  <c:v>1601.38</c:v>
                </c:pt>
                <c:pt idx="4">
                  <c:v>1758.13</c:v>
                </c:pt>
              </c:numCache>
            </c:numRef>
          </c:val>
          <c:extLst xmlns:c16r2="http://schemas.microsoft.com/office/drawing/2015/06/chart">
            <c:ext xmlns:c16="http://schemas.microsoft.com/office/drawing/2014/chart" uri="{C3380CC4-5D6E-409C-BE32-E72D297353CC}">
              <c16:uniqueId val="{00000000-1E08-4413-8ABA-7BB39383B46F}"/>
            </c:ext>
          </c:extLst>
        </c:ser>
        <c:dLbls>
          <c:showLegendKey val="0"/>
          <c:showVal val="0"/>
          <c:showCatName val="0"/>
          <c:showSerName val="0"/>
          <c:showPercent val="0"/>
          <c:showBubbleSize val="0"/>
        </c:dLbls>
        <c:gapWidth val="150"/>
        <c:axId val="152964112"/>
        <c:axId val="15296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E08-4413-8ABA-7BB39383B46F}"/>
            </c:ext>
          </c:extLst>
        </c:ser>
        <c:dLbls>
          <c:showLegendKey val="0"/>
          <c:showVal val="0"/>
          <c:showCatName val="0"/>
          <c:showSerName val="0"/>
          <c:showPercent val="0"/>
          <c:showBubbleSize val="0"/>
        </c:dLbls>
        <c:marker val="1"/>
        <c:smooth val="0"/>
        <c:axId val="152964112"/>
        <c:axId val="152963720"/>
      </c:lineChart>
      <c:dateAx>
        <c:axId val="152964112"/>
        <c:scaling>
          <c:orientation val="minMax"/>
        </c:scaling>
        <c:delete val="1"/>
        <c:axPos val="b"/>
        <c:numFmt formatCode="ge" sourceLinked="1"/>
        <c:majorTickMark val="none"/>
        <c:minorTickMark val="none"/>
        <c:tickLblPos val="none"/>
        <c:crossAx val="152963720"/>
        <c:crosses val="autoZero"/>
        <c:auto val="1"/>
        <c:lblOffset val="100"/>
        <c:baseTimeUnit val="years"/>
      </c:dateAx>
      <c:valAx>
        <c:axId val="15296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94.61</c:v>
                </c:pt>
                <c:pt idx="1">
                  <c:v>83.97</c:v>
                </c:pt>
                <c:pt idx="2">
                  <c:v>82.28</c:v>
                </c:pt>
                <c:pt idx="3">
                  <c:v>91.24</c:v>
                </c:pt>
                <c:pt idx="4">
                  <c:v>81.98</c:v>
                </c:pt>
              </c:numCache>
            </c:numRef>
          </c:val>
          <c:extLst xmlns:c16r2="http://schemas.microsoft.com/office/drawing/2015/06/chart">
            <c:ext xmlns:c16="http://schemas.microsoft.com/office/drawing/2014/chart" uri="{C3380CC4-5D6E-409C-BE32-E72D297353CC}">
              <c16:uniqueId val="{00000000-98C7-4065-ABB2-63E2FC45D601}"/>
            </c:ext>
          </c:extLst>
        </c:ser>
        <c:dLbls>
          <c:showLegendKey val="0"/>
          <c:showVal val="0"/>
          <c:showCatName val="0"/>
          <c:showSerName val="0"/>
          <c:showPercent val="0"/>
          <c:showBubbleSize val="0"/>
        </c:dLbls>
        <c:gapWidth val="150"/>
        <c:axId val="152964504"/>
        <c:axId val="15308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98C7-4065-ABB2-63E2FC45D601}"/>
            </c:ext>
          </c:extLst>
        </c:ser>
        <c:dLbls>
          <c:showLegendKey val="0"/>
          <c:showVal val="0"/>
          <c:showCatName val="0"/>
          <c:showSerName val="0"/>
          <c:showPercent val="0"/>
          <c:showBubbleSize val="0"/>
        </c:dLbls>
        <c:marker val="1"/>
        <c:smooth val="0"/>
        <c:axId val="152964504"/>
        <c:axId val="153080152"/>
      </c:lineChart>
      <c:dateAx>
        <c:axId val="152964504"/>
        <c:scaling>
          <c:orientation val="minMax"/>
        </c:scaling>
        <c:delete val="1"/>
        <c:axPos val="b"/>
        <c:numFmt formatCode="ge" sourceLinked="1"/>
        <c:majorTickMark val="none"/>
        <c:minorTickMark val="none"/>
        <c:tickLblPos val="none"/>
        <c:crossAx val="153080152"/>
        <c:crosses val="autoZero"/>
        <c:auto val="1"/>
        <c:lblOffset val="100"/>
        <c:baseTimeUnit val="years"/>
      </c:dateAx>
      <c:valAx>
        <c:axId val="1530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96.65</c:v>
                </c:pt>
                <c:pt idx="1">
                  <c:v>111.78</c:v>
                </c:pt>
                <c:pt idx="2">
                  <c:v>114.51</c:v>
                </c:pt>
                <c:pt idx="3">
                  <c:v>129.63999999999999</c:v>
                </c:pt>
                <c:pt idx="4">
                  <c:v>140.21</c:v>
                </c:pt>
              </c:numCache>
            </c:numRef>
          </c:val>
          <c:extLst xmlns:c16r2="http://schemas.microsoft.com/office/drawing/2015/06/chart">
            <c:ext xmlns:c16="http://schemas.microsoft.com/office/drawing/2014/chart" uri="{C3380CC4-5D6E-409C-BE32-E72D297353CC}">
              <c16:uniqueId val="{00000000-15B2-4C53-A62F-AB9C11D81639}"/>
            </c:ext>
          </c:extLst>
        </c:ser>
        <c:dLbls>
          <c:showLegendKey val="0"/>
          <c:showVal val="0"/>
          <c:showCatName val="0"/>
          <c:showSerName val="0"/>
          <c:showPercent val="0"/>
          <c:showBubbleSize val="0"/>
        </c:dLbls>
        <c:gapWidth val="150"/>
        <c:axId val="153081328"/>
        <c:axId val="15308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5B2-4C53-A62F-AB9C11D81639}"/>
            </c:ext>
          </c:extLst>
        </c:ser>
        <c:dLbls>
          <c:showLegendKey val="0"/>
          <c:showVal val="0"/>
          <c:showCatName val="0"/>
          <c:showSerName val="0"/>
          <c:showPercent val="0"/>
          <c:showBubbleSize val="0"/>
        </c:dLbls>
        <c:marker val="1"/>
        <c:smooth val="0"/>
        <c:axId val="153081328"/>
        <c:axId val="153081720"/>
      </c:lineChart>
      <c:dateAx>
        <c:axId val="153081328"/>
        <c:scaling>
          <c:orientation val="minMax"/>
        </c:scaling>
        <c:delete val="1"/>
        <c:axPos val="b"/>
        <c:numFmt formatCode="ge" sourceLinked="1"/>
        <c:majorTickMark val="none"/>
        <c:minorTickMark val="none"/>
        <c:tickLblPos val="none"/>
        <c:crossAx val="153081720"/>
        <c:crosses val="autoZero"/>
        <c:auto val="1"/>
        <c:lblOffset val="100"/>
        <c:baseTimeUnit val="years"/>
      </c:dateAx>
      <c:valAx>
        <c:axId val="15308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芸西村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3800</v>
      </c>
      <c r="AM8" s="66"/>
      <c r="AN8" s="66"/>
      <c r="AO8" s="66"/>
      <c r="AP8" s="66"/>
      <c r="AQ8" s="66"/>
      <c r="AR8" s="66"/>
      <c r="AS8" s="66"/>
      <c r="AT8" s="65">
        <f>データ!$S$6</f>
        <v>39.6</v>
      </c>
      <c r="AU8" s="65"/>
      <c r="AV8" s="65"/>
      <c r="AW8" s="65"/>
      <c r="AX8" s="65"/>
      <c r="AY8" s="65"/>
      <c r="AZ8" s="65"/>
      <c r="BA8" s="65"/>
      <c r="BB8" s="65">
        <f>データ!$T$6</f>
        <v>95.96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99.36</v>
      </c>
      <c r="Q10" s="65"/>
      <c r="R10" s="65"/>
      <c r="S10" s="65"/>
      <c r="T10" s="65"/>
      <c r="U10" s="65"/>
      <c r="V10" s="65"/>
      <c r="W10" s="66">
        <f>データ!$Q$6</f>
        <v>1770</v>
      </c>
      <c r="X10" s="66"/>
      <c r="Y10" s="66"/>
      <c r="Z10" s="66"/>
      <c r="AA10" s="66"/>
      <c r="AB10" s="66"/>
      <c r="AC10" s="66"/>
      <c r="AD10" s="2"/>
      <c r="AE10" s="2"/>
      <c r="AF10" s="2"/>
      <c r="AG10" s="2"/>
      <c r="AH10" s="2"/>
      <c r="AI10" s="2"/>
      <c r="AJ10" s="2"/>
      <c r="AK10" s="2"/>
      <c r="AL10" s="66">
        <f>データ!$U$6</f>
        <v>3749</v>
      </c>
      <c r="AM10" s="66"/>
      <c r="AN10" s="66"/>
      <c r="AO10" s="66"/>
      <c r="AP10" s="66"/>
      <c r="AQ10" s="66"/>
      <c r="AR10" s="66"/>
      <c r="AS10" s="66"/>
      <c r="AT10" s="65">
        <f>データ!$V$6</f>
        <v>6.7</v>
      </c>
      <c r="AU10" s="65"/>
      <c r="AV10" s="65"/>
      <c r="AW10" s="65"/>
      <c r="AX10" s="65"/>
      <c r="AY10" s="65"/>
      <c r="AZ10" s="65"/>
      <c r="BA10" s="65"/>
      <c r="BB10" s="65">
        <f>データ!$W$6</f>
        <v>559.54999999999995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MrQSwzzH7Tfd3OQP5b5LfiGC0GPIslYx8WpelUVJfG/LJI+4djLP7F1bsfeej+DV7E4NJItviZ3etSNvaq0lAg==" saltValue="09+ccuZlkuA+i/jhmj6Jf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393070</v>
      </c>
      <c r="D6" s="33">
        <f t="shared" si="3"/>
        <v>47</v>
      </c>
      <c r="E6" s="33">
        <f t="shared" si="3"/>
        <v>1</v>
      </c>
      <c r="F6" s="33">
        <f t="shared" si="3"/>
        <v>0</v>
      </c>
      <c r="G6" s="33">
        <f t="shared" si="3"/>
        <v>0</v>
      </c>
      <c r="H6" s="33" t="str">
        <f t="shared" si="3"/>
        <v>高知県　芸西村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99.36</v>
      </c>
      <c r="Q6" s="34">
        <f t="shared" si="3"/>
        <v>1770</v>
      </c>
      <c r="R6" s="34">
        <f t="shared" si="3"/>
        <v>3800</v>
      </c>
      <c r="S6" s="34">
        <f t="shared" si="3"/>
        <v>39.6</v>
      </c>
      <c r="T6" s="34">
        <f t="shared" si="3"/>
        <v>95.96</v>
      </c>
      <c r="U6" s="34">
        <f t="shared" si="3"/>
        <v>3749</v>
      </c>
      <c r="V6" s="34">
        <f t="shared" si="3"/>
        <v>6.7</v>
      </c>
      <c r="W6" s="34">
        <f t="shared" si="3"/>
        <v>559.54999999999995</v>
      </c>
      <c r="X6" s="35">
        <f>IF(X7="",NA(),X7)</f>
        <v>104.23</v>
      </c>
      <c r="Y6" s="35">
        <f t="shared" ref="Y6:AG6" si="4">IF(Y7="",NA(),Y7)</f>
        <v>87.84</v>
      </c>
      <c r="Z6" s="35">
        <f t="shared" si="4"/>
        <v>94.31</v>
      </c>
      <c r="AA6" s="35">
        <f t="shared" si="4"/>
        <v>102.8</v>
      </c>
      <c r="AB6" s="35">
        <f t="shared" si="4"/>
        <v>93.91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1579.7</v>
      </c>
      <c r="BF6" s="35">
        <f t="shared" ref="BF6:BN6" si="7">IF(BF7="",NA(),BF7)</f>
        <v>1684.61</v>
      </c>
      <c r="BG6" s="35">
        <f t="shared" si="7"/>
        <v>1808.21</v>
      </c>
      <c r="BH6" s="35">
        <f t="shared" si="7"/>
        <v>1601.38</v>
      </c>
      <c r="BI6" s="35">
        <f t="shared" si="7"/>
        <v>1758.13</v>
      </c>
      <c r="BJ6" s="35">
        <f t="shared" si="7"/>
        <v>1113.76</v>
      </c>
      <c r="BK6" s="35">
        <f t="shared" si="7"/>
        <v>1125.69</v>
      </c>
      <c r="BL6" s="35">
        <f t="shared" si="7"/>
        <v>1134.67</v>
      </c>
      <c r="BM6" s="35">
        <f t="shared" si="7"/>
        <v>1144.79</v>
      </c>
      <c r="BN6" s="35">
        <f t="shared" si="7"/>
        <v>1061.58</v>
      </c>
      <c r="BO6" s="34" t="str">
        <f>IF(BO7="","",IF(BO7="-","【-】","【"&amp;SUBSTITUTE(TEXT(BO7,"#,##0.00"),"-","△")&amp;"】"))</f>
        <v>【1,141.75】</v>
      </c>
      <c r="BP6" s="35">
        <f>IF(BP7="",NA(),BP7)</f>
        <v>94.61</v>
      </c>
      <c r="BQ6" s="35">
        <f t="shared" ref="BQ6:BY6" si="8">IF(BQ7="",NA(),BQ7)</f>
        <v>83.97</v>
      </c>
      <c r="BR6" s="35">
        <f t="shared" si="8"/>
        <v>82.28</v>
      </c>
      <c r="BS6" s="35">
        <f t="shared" si="8"/>
        <v>91.24</v>
      </c>
      <c r="BT6" s="35">
        <f t="shared" si="8"/>
        <v>81.98</v>
      </c>
      <c r="BU6" s="35">
        <f t="shared" si="8"/>
        <v>34.25</v>
      </c>
      <c r="BV6" s="35">
        <f t="shared" si="8"/>
        <v>46.48</v>
      </c>
      <c r="BW6" s="35">
        <f t="shared" si="8"/>
        <v>40.6</v>
      </c>
      <c r="BX6" s="35">
        <f t="shared" si="8"/>
        <v>56.04</v>
      </c>
      <c r="BY6" s="35">
        <f t="shared" si="8"/>
        <v>58.52</v>
      </c>
      <c r="BZ6" s="34" t="str">
        <f>IF(BZ7="","",IF(BZ7="-","【-】","【"&amp;SUBSTITUTE(TEXT(BZ7,"#,##0.00"),"-","△")&amp;"】"))</f>
        <v>【54.93】</v>
      </c>
      <c r="CA6" s="35">
        <f>IF(CA7="",NA(),CA7)</f>
        <v>96.65</v>
      </c>
      <c r="CB6" s="35">
        <f t="shared" ref="CB6:CJ6" si="9">IF(CB7="",NA(),CB7)</f>
        <v>111.78</v>
      </c>
      <c r="CC6" s="35">
        <f t="shared" si="9"/>
        <v>114.51</v>
      </c>
      <c r="CD6" s="35">
        <f t="shared" si="9"/>
        <v>129.63999999999999</v>
      </c>
      <c r="CE6" s="35">
        <f t="shared" si="9"/>
        <v>140.21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120.46</v>
      </c>
      <c r="CM6" s="35">
        <f t="shared" ref="CM6:CU6" si="10">IF(CM7="",NA(),CM7)</f>
        <v>123.23</v>
      </c>
      <c r="CN6" s="35">
        <f t="shared" si="10"/>
        <v>104.4</v>
      </c>
      <c r="CO6" s="35">
        <f t="shared" si="10"/>
        <v>39.58</v>
      </c>
      <c r="CP6" s="35">
        <f t="shared" si="10"/>
        <v>35.880000000000003</v>
      </c>
      <c r="CQ6" s="35">
        <f t="shared" si="10"/>
        <v>57.55</v>
      </c>
      <c r="CR6" s="35">
        <f t="shared" si="10"/>
        <v>57.43</v>
      </c>
      <c r="CS6" s="35">
        <f t="shared" si="10"/>
        <v>57.29</v>
      </c>
      <c r="CT6" s="35">
        <f t="shared" si="10"/>
        <v>55.9</v>
      </c>
      <c r="CU6" s="35">
        <f t="shared" si="10"/>
        <v>57.3</v>
      </c>
      <c r="CV6" s="34" t="str">
        <f>IF(CV7="","",IF(CV7="-","【-】","【"&amp;SUBSTITUTE(TEXT(CV7,"#,##0.00"),"-","△")&amp;"】"))</f>
        <v>【56.91】</v>
      </c>
      <c r="CW6" s="35">
        <f>IF(CW7="",NA(),CW7)</f>
        <v>79.150000000000006</v>
      </c>
      <c r="CX6" s="35">
        <f t="shared" ref="CX6:DF6" si="11">IF(CX7="",NA(),CX7)</f>
        <v>75.900000000000006</v>
      </c>
      <c r="CY6" s="35">
        <f t="shared" si="11"/>
        <v>87.13</v>
      </c>
      <c r="CZ6" s="35">
        <f t="shared" si="11"/>
        <v>83.42</v>
      </c>
      <c r="DA6" s="35">
        <f t="shared" si="11"/>
        <v>89.61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1.1200000000000001</v>
      </c>
      <c r="EE6" s="34">
        <f t="shared" ref="EE6:EM6" si="14">IF(EE7="",NA(),EE7)</f>
        <v>0</v>
      </c>
      <c r="EF6" s="35">
        <f t="shared" si="14"/>
        <v>0.76</v>
      </c>
      <c r="EG6" s="35">
        <f t="shared" si="14"/>
        <v>0.54</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393070</v>
      </c>
      <c r="D7" s="37">
        <v>47</v>
      </c>
      <c r="E7" s="37">
        <v>1</v>
      </c>
      <c r="F7" s="37">
        <v>0</v>
      </c>
      <c r="G7" s="37">
        <v>0</v>
      </c>
      <c r="H7" s="37" t="s">
        <v>107</v>
      </c>
      <c r="I7" s="37" t="s">
        <v>108</v>
      </c>
      <c r="J7" s="37" t="s">
        <v>109</v>
      </c>
      <c r="K7" s="37" t="s">
        <v>110</v>
      </c>
      <c r="L7" s="37" t="s">
        <v>111</v>
      </c>
      <c r="M7" s="37" t="s">
        <v>112</v>
      </c>
      <c r="N7" s="38" t="s">
        <v>113</v>
      </c>
      <c r="O7" s="38" t="s">
        <v>114</v>
      </c>
      <c r="P7" s="38">
        <v>99.36</v>
      </c>
      <c r="Q7" s="38">
        <v>1770</v>
      </c>
      <c r="R7" s="38">
        <v>3800</v>
      </c>
      <c r="S7" s="38">
        <v>39.6</v>
      </c>
      <c r="T7" s="38">
        <v>95.96</v>
      </c>
      <c r="U7" s="38">
        <v>3749</v>
      </c>
      <c r="V7" s="38">
        <v>6.7</v>
      </c>
      <c r="W7" s="38">
        <v>559.54999999999995</v>
      </c>
      <c r="X7" s="38">
        <v>104.23</v>
      </c>
      <c r="Y7" s="38">
        <v>87.84</v>
      </c>
      <c r="Z7" s="38">
        <v>94.31</v>
      </c>
      <c r="AA7" s="38">
        <v>102.8</v>
      </c>
      <c r="AB7" s="38">
        <v>93.91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1579.7</v>
      </c>
      <c r="BF7" s="38">
        <v>1684.61</v>
      </c>
      <c r="BG7" s="38">
        <v>1808.21</v>
      </c>
      <c r="BH7" s="38">
        <v>1601.38</v>
      </c>
      <c r="BI7" s="38">
        <v>1758.13</v>
      </c>
      <c r="BJ7" s="38">
        <v>1113.76</v>
      </c>
      <c r="BK7" s="38">
        <v>1125.69</v>
      </c>
      <c r="BL7" s="38">
        <v>1134.67</v>
      </c>
      <c r="BM7" s="38">
        <v>1144.79</v>
      </c>
      <c r="BN7" s="38">
        <v>1061.58</v>
      </c>
      <c r="BO7" s="38">
        <v>1141.75</v>
      </c>
      <c r="BP7" s="38">
        <v>94.61</v>
      </c>
      <c r="BQ7" s="38">
        <v>83.97</v>
      </c>
      <c r="BR7" s="38">
        <v>82.28</v>
      </c>
      <c r="BS7" s="38">
        <v>91.24</v>
      </c>
      <c r="BT7" s="38">
        <v>81.98</v>
      </c>
      <c r="BU7" s="38">
        <v>34.25</v>
      </c>
      <c r="BV7" s="38">
        <v>46.48</v>
      </c>
      <c r="BW7" s="38">
        <v>40.6</v>
      </c>
      <c r="BX7" s="38">
        <v>56.04</v>
      </c>
      <c r="BY7" s="38">
        <v>58.52</v>
      </c>
      <c r="BZ7" s="38">
        <v>54.93</v>
      </c>
      <c r="CA7" s="38">
        <v>96.65</v>
      </c>
      <c r="CB7" s="38">
        <v>111.78</v>
      </c>
      <c r="CC7" s="38">
        <v>114.51</v>
      </c>
      <c r="CD7" s="38">
        <v>129.63999999999999</v>
      </c>
      <c r="CE7" s="38">
        <v>140.21</v>
      </c>
      <c r="CF7" s="38">
        <v>501.18</v>
      </c>
      <c r="CG7" s="38">
        <v>376.61</v>
      </c>
      <c r="CH7" s="38">
        <v>440.03</v>
      </c>
      <c r="CI7" s="38">
        <v>304.35000000000002</v>
      </c>
      <c r="CJ7" s="38">
        <v>296.3</v>
      </c>
      <c r="CK7" s="38">
        <v>292.18</v>
      </c>
      <c r="CL7" s="38">
        <v>120.46</v>
      </c>
      <c r="CM7" s="38">
        <v>123.23</v>
      </c>
      <c r="CN7" s="38">
        <v>104.4</v>
      </c>
      <c r="CO7" s="38">
        <v>39.58</v>
      </c>
      <c r="CP7" s="38">
        <v>35.880000000000003</v>
      </c>
      <c r="CQ7" s="38">
        <v>57.55</v>
      </c>
      <c r="CR7" s="38">
        <v>57.43</v>
      </c>
      <c r="CS7" s="38">
        <v>57.29</v>
      </c>
      <c r="CT7" s="38">
        <v>55.9</v>
      </c>
      <c r="CU7" s="38">
        <v>57.3</v>
      </c>
      <c r="CV7" s="38">
        <v>56.91</v>
      </c>
      <c r="CW7" s="38">
        <v>79.150000000000006</v>
      </c>
      <c r="CX7" s="38">
        <v>75.900000000000006</v>
      </c>
      <c r="CY7" s="38">
        <v>87.13</v>
      </c>
      <c r="CZ7" s="38">
        <v>83.42</v>
      </c>
      <c r="DA7" s="38">
        <v>89.61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1.1200000000000001</v>
      </c>
      <c r="EE7" s="38">
        <v>0</v>
      </c>
      <c r="EF7" s="38">
        <v>0.76</v>
      </c>
      <c r="EG7" s="38">
        <v>0.54</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2019-01-24T02:56:19Z</cp:lastPrinted>
  <dcterms:created xsi:type="dcterms:W3CDTF">2018-12-03T08:45:27Z</dcterms:created>
  <dcterms:modified xsi:type="dcterms:W3CDTF">2019-01-24T02:58:52Z</dcterms:modified>
  <cp:category/>
</cp:coreProperties>
</file>