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VH4C/gb+gnpNqZ1TJ/zD5a93PyUl5S77FR/mHWHeed+hhTX7dZrZpHK5FwexxeaWOnSEowf3JSMl9m4wuuThg==" workbookSaltValue="eCm82kWgE0HCHSMZX7QdWw==" workbookSpinCount="100000"/>
  <bookViews>
    <workbookView xWindow="0" yWindow="15" windowWidth="15360" windowHeight="7620"/>
  </bookViews>
  <sheets>
    <sheet name="法非適用_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<sst xmlns="http://schemas.openxmlformats.org/spreadsheetml/2006/main" xmlns:r="http://schemas.openxmlformats.org/officeDocument/2006/relationships" count="121" uniqueCount="121">
  <si>
    <t>経営比較分析表（平成29年度決算）</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</si>
  <si>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</si>
  <si>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</si>
  <si>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</si>
  <si>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</si>
  <si>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</si>
  <si>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</si>
  <si>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</si>
  <si>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</si>
  <si>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</si>
  <si>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</si>
  <si>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</si>
  <si>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</si>
  <si>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</si>
  <si>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</si>
  <si>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</si>
  <si>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</si>
  <si>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</si>
  <si>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</si>
  <si>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</si>
  <si>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</si>
  <si>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</si>
  <si>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</si>
  <si>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</si>
  <si>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</si>
  <si>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</si>
  <si>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平成25年度における各指標の類似団体平均値は、当時の事業数を基に算出していますが、管路更新率については、平成26年度の事業数を基に類似団体平均値を算出しています。</t>
  </si>
  <si>
    <t>①収益的収支比率(％)</t>
    <rPh sb="1" eb="4">
      <t>シュウエキテキ</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</si>
  <si>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</si>
  <si>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</si>
  <si>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</si>
  <si>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</si>
  <si>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</si>
  <si>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</si>
  <si>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</si>
  <si>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</si>
  <si>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</si>
  <si>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</si>
  <si>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</si>
  <si>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</si>
  <si>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</si>
  <si>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</si>
  <si>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</si>
  <si>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</si>
  <si>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</si>
  <si>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</si>
  <si>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</si>
  <si>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</si>
  <si>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</si>
  <si>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</si>
  <si>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</si>
  <si>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</si>
  <si>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</si>
  <si>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</si>
  <si>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</si>
  <si>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</si>
  <si>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</si>
  <si>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</si>
  <si>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</si>
  <si>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</si>
  <si>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</si>
  <si>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</si>
  <si>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</si>
  <si>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</si>
  <si>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</si>
  <si>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</si>
  <si>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</si>
  <si>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</si>
  <si>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</si>
  <si>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</si>
  <si>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</si>
  <si>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</si>
  <si>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</si>
  <si>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</si>
  <si>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</si>
  <si>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</si>
  <si>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</si>
  <si>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</si>
  <si>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</si>
  <si>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</si>
  <si>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</si>
  <si>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</si>
  <si>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</si>
  <si>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</si>
  <si>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</si>
  <si>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</si>
  <si>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</si>
  <si>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</si>
  <si>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</si>
  <si>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</si>
  <si>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</si>
  <si>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</si>
  <si>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</si>
  <si>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</si>
  <si>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</si>
  <si>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</si>
  <si>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</si>
  <si>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</si>
  <si>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</si>
  <si>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</si>
  <si>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</si>
  <si>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</si>
  <si>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</si>
  <si>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</si>
  <si>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</si>
  <si>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</si>
  <si>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</si>
  <si>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本山町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</si>
  <si>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</si>
  <si>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</si>
  <si>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</si>
  <si>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</si>
  <si>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</si>
  <si>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</si>
  <si>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</si>
  <si>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</si>
  <si>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</si>
  <si>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</si>
  <si>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9年度以降に順次更新し、平成24年度からの簡易水道の施設統合では、耐震管を採用し、導・送・配水管を10km強更新していますが、老朽管が未だ布設されているところも多く、順次計画的に更新していく必要があります。　　　　　　　　　　　　　　　　　また、災害に備え、管路のデータベース化を行い、現状を把握するとともに、引き続き計画的な管路更新を検討していく必要があります。</t>
    <rPh sb="65" eb="67">
      <t>ロウキュウ</t>
    </rPh>
    <rPh sb="67" eb="68">
      <t>カン</t>
    </rPh>
    <rPh sb="69" eb="70">
      <t>イマ</t>
    </rPh>
    <rPh sb="71" eb="73">
      <t>フセツ</t>
    </rPh>
    <rPh sb="82" eb="83">
      <t>オオ</t>
    </rPh>
    <rPh sb="85" eb="87">
      <t>ジュンジ</t>
    </rPh>
    <rPh sb="87" eb="90">
      <t>ケイカクテキ</t>
    </rPh>
    <rPh sb="91" eb="93">
      <t>コウシン</t>
    </rPh>
    <rPh sb="97" eb="99">
      <t>ヒツヨウ</t>
    </rPh>
    <phoneticPr fontId="1"/>
  </si>
  <si>
    <t>　水道料金の改定を行い、収益的収支比率・回収率は大きく改善されてきましたが、今後、人口増加は見込まれず、給水収益の増加も期待できないと考えられます。また、施設統合事業による事業債の償還が本格的に始まると経営状況は厳しくなると予測されます。
安定的な事業運営を維持していくため、平成30年度に、経営戦略等を行い、管路や施設の更新需要等の将来試算と経営収支の見通しを踏まえ、適正な料金水準の設定を行い、サービス向上に努めていきます。</t>
  </si>
  <si>
    <t>①収益的収支比率、⑤料金回収率ともに、平成26年度からの水道料金改定を伴い、改善されてきています。また、平成27年度から一般会計からの繰出金もなく、概ね健全であるといえます。今後も更なる経費削減に努めていきます。
効率性においては、老朽管の布設替が進んだ事から、有収率が若干増加しましたが、まだまだ漏水が多いのが現状です。早期に新施設を稼働するとともに、漏水調査等の実施により、有収率の向上を図っていく必要があります。</t>
    <rPh sb="67" eb="68">
      <t>ク</t>
    </rPh>
    <rPh sb="116" eb="118">
      <t>ロウキュウ</t>
    </rPh>
    <rPh sb="118" eb="119">
      <t>カン</t>
    </rPh>
    <rPh sb="120" eb="122">
      <t>フセツ</t>
    </rPh>
    <rPh sb="122" eb="123">
      <t>ガ</t>
    </rPh>
    <rPh sb="124" eb="125">
      <t>スス</t>
    </rPh>
    <rPh sb="127" eb="128">
      <t>コト</t>
    </rPh>
    <rPh sb="131" eb="133">
      <t>ユウシュウ</t>
    </rPh>
    <rPh sb="133" eb="134">
      <t>リツ</t>
    </rPh>
    <rPh sb="135" eb="137">
      <t>ジャッカン</t>
    </rPh>
    <rPh sb="137" eb="139">
      <t>ゾウカ</t>
    </rPh>
    <rPh sb="156" eb="158">
      <t>ゲンジョウ</t>
    </rPh>
    <rPh sb="177" eb="179">
      <t>ロウスイ</t>
    </rPh>
    <rPh sb="179" eb="181">
      <t>チョウサ</t>
    </rPh>
    <rPh sb="181" eb="182">
      <t>ナド</t>
    </rPh>
    <rPh sb="183" eb="185">
      <t>ジッシ</t>
    </rPh>
    <rPh sb="201" eb="203">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</si>
</sst>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4.54</c:v>
                </c:pt>
                <c:pt idx="2" formatCode="#,##0.00;&quot;△&quot;#,##0.00">
                  <c:v>0</c:v>
                </c:pt>
                <c:pt idx="3">
                  <c:v>0.78</c:v>
                </c:pt>
                <c:pt idx="4">
                  <c:v>18.32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0.8</c:v>
                </c:pt>
                <c:pt idx="1">
                  <c:v>0.69</c:v>
                </c:pt>
                <c:pt idx="2">
                  <c:v>0.65</c:v>
                </c:pt>
                <c:pt idx="3">
                  <c:v>0.53</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79.760000000000005</c:v>
                </c:pt>
                <c:pt idx="1">
                  <c:v>82.78</c:v>
                </c:pt>
                <c:pt idx="2">
                  <c:v>98.9</c:v>
                </c:pt>
                <c:pt idx="3">
                  <c:v>90.57</c:v>
                </c:pt>
                <c:pt idx="4">
                  <c:v>108.62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76.09</c:v>
                </c:pt>
                <c:pt idx="1">
                  <c:v>75.87</c:v>
                </c:pt>
                <c:pt idx="2">
                  <c:v>76.27</c:v>
                </c:pt>
                <c:pt idx="3">
                  <c:v>77.56</c:v>
                </c:pt>
                <c:pt idx="4">
                  <c:v>78.510000000000005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1223.6199999999999</c:v>
                </c:pt>
                <c:pt idx="1">
                  <c:v>1420.94</c:v>
                </c:pt>
                <c:pt idx="2">
                  <c:v>1306.8399999999999</c:v>
                </c:pt>
                <c:pt idx="3">
                  <c:v>1417.19</c:v>
                </c:pt>
                <c:pt idx="4">
                  <c:v>1840.32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1113.76</c:v>
                </c:pt>
                <c:pt idx="1">
                  <c:v>1125.69</c:v>
                </c:pt>
                <c:pt idx="2">
                  <c:v>1134.67</c:v>
                </c:pt>
                <c:pt idx="3">
                  <c:v>1144.79</c:v>
                </c:pt>
                <c:pt idx="4">
                  <c:v>1061.58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71.040000000000006</c:v>
                </c:pt>
                <c:pt idx="1">
                  <c:v>73.03</c:v>
                </c:pt>
                <c:pt idx="2">
                  <c:v>89.41</c:v>
                </c:pt>
                <c:pt idx="3">
                  <c:v>81.75</c:v>
                </c:pt>
                <c:pt idx="4">
                  <c:v>91.29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34.25</c:v>
                </c:pt>
                <c:pt idx="1">
                  <c:v>46.48</c:v>
                </c:pt>
                <c:pt idx="2">
                  <c:v>40.6</c:v>
                </c:pt>
                <c:pt idx="3">
                  <c:v>56.04</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119.61</c:v>
                </c:pt>
                <c:pt idx="1">
                  <c:v>137.88</c:v>
                </c:pt>
                <c:pt idx="2">
                  <c:v>173.03</c:v>
                </c:pt>
                <c:pt idx="3">
                  <c:v>202.68</c:v>
                </c:pt>
                <c:pt idx="4">
                  <c:v>176.85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501.18</c:v>
                </c:pt>
                <c:pt idx="1">
                  <c:v>376.61</c:v>
                </c:pt>
                <c:pt idx="2">
                  <c:v>440.03</c:v>
                </c:pt>
                <c:pt idx="3">
                  <c:v>304.35000000000002</c:v>
                </c:pt>
                <c:pt idx="4">
                  <c:v>296.3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96.03</c:v>
                </c:pt>
                <c:pt idx="1">
                  <c:v>92.21</c:v>
                </c:pt>
                <c:pt idx="2">
                  <c:v>89.39</c:v>
                </c:pt>
                <c:pt idx="3">
                  <c:v>76.83</c:v>
                </c:pt>
                <c:pt idx="4">
                  <c:v>74.010000000000005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57.55</c:v>
                </c:pt>
                <c:pt idx="1">
                  <c:v>57.43</c:v>
                </c:pt>
                <c:pt idx="2">
                  <c:v>57.29</c:v>
                </c:pt>
                <c:pt idx="3">
                  <c:v>55.9</c:v>
                </c:pt>
                <c:pt idx="4">
                  <c:v>57.3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53.96</c:v>
                </c:pt>
                <c:pt idx="1">
                  <c:v>52.15</c:v>
                </c:pt>
                <c:pt idx="2">
                  <c:v>44.38</c:v>
                </c:pt>
                <c:pt idx="3">
                  <c:v>51.79</c:v>
                </c:pt>
                <c:pt idx="4">
                  <c:v>56.82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74.14</c:v>
                </c:pt>
                <c:pt idx="1">
                  <c:v>73.83</c:v>
                </c:pt>
                <c:pt idx="2">
                  <c:v>73.69</c:v>
                </c:pt>
                <c:pt idx="3">
                  <c:v>73.28</c:v>
                </c:pt>
                <c:pt idx="4">
                  <c:v>72.42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F1" zoomScale="98" zoomScaleNormal="98"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本山町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1</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1">
        <f>データ!$R$6</f>
        <v>3590</v>
      </c>
      <c r="AM8" s="21"/>
      <c r="AN8" s="21"/>
      <c r="AO8" s="21"/>
      <c r="AP8" s="21"/>
      <c r="AQ8" s="21"/>
      <c r="AR8" s="21"/>
      <c r="AS8" s="21"/>
      <c r="AT8" s="7">
        <f>データ!$S$6</f>
        <v>134.22</v>
      </c>
      <c r="AU8" s="7"/>
      <c r="AV8" s="7"/>
      <c r="AW8" s="7"/>
      <c r="AX8" s="7"/>
      <c r="AY8" s="7"/>
      <c r="AZ8" s="7"/>
      <c r="BA8" s="7"/>
      <c r="BB8" s="7">
        <f>データ!$T$6</f>
        <v>26.75</v>
      </c>
      <c r="BC8" s="7"/>
      <c r="BD8" s="7"/>
      <c r="BE8" s="7"/>
      <c r="BF8" s="7"/>
      <c r="BG8" s="7"/>
      <c r="BH8" s="7"/>
      <c r="BI8" s="7"/>
      <c r="BJ8" s="3"/>
      <c r="BK8" s="3"/>
      <c r="BL8" s="27" t="s">
        <v>9</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28</v>
      </c>
      <c r="Q9" s="5"/>
      <c r="R9" s="5"/>
      <c r="S9" s="5"/>
      <c r="T9" s="5"/>
      <c r="U9" s="5"/>
      <c r="V9" s="5"/>
      <c r="W9" s="5" t="s">
        <v>22</v>
      </c>
      <c r="X9" s="5"/>
      <c r="Y9" s="5"/>
      <c r="Z9" s="5"/>
      <c r="AA9" s="5"/>
      <c r="AB9" s="5"/>
      <c r="AC9" s="5"/>
      <c r="AD9" s="2"/>
      <c r="AE9" s="2"/>
      <c r="AF9" s="2"/>
      <c r="AG9" s="2"/>
      <c r="AH9" s="3"/>
      <c r="AI9" s="2"/>
      <c r="AJ9" s="2"/>
      <c r="AK9" s="2"/>
      <c r="AL9" s="5" t="s">
        <v>31</v>
      </c>
      <c r="AM9" s="5"/>
      <c r="AN9" s="5"/>
      <c r="AO9" s="5"/>
      <c r="AP9" s="5"/>
      <c r="AQ9" s="5"/>
      <c r="AR9" s="5"/>
      <c r="AS9" s="5"/>
      <c r="AT9" s="5" t="s">
        <v>34</v>
      </c>
      <c r="AU9" s="5"/>
      <c r="AV9" s="5"/>
      <c r="AW9" s="5"/>
      <c r="AX9" s="5"/>
      <c r="AY9" s="5"/>
      <c r="AZ9" s="5"/>
      <c r="BA9" s="5"/>
      <c r="BB9" s="5" t="s">
        <v>13</v>
      </c>
      <c r="BC9" s="5"/>
      <c r="BD9" s="5"/>
      <c r="BE9" s="5"/>
      <c r="BF9" s="5"/>
      <c r="BG9" s="5"/>
      <c r="BH9" s="5"/>
      <c r="BI9" s="5"/>
      <c r="BJ9" s="3"/>
      <c r="BK9" s="3"/>
      <c r="BL9" s="28" t="s">
        <v>35</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84.99</v>
      </c>
      <c r="Q10" s="7"/>
      <c r="R10" s="7"/>
      <c r="S10" s="7"/>
      <c r="T10" s="7"/>
      <c r="U10" s="7"/>
      <c r="V10" s="7"/>
      <c r="W10" s="21">
        <f>データ!$Q$6</f>
        <v>2630</v>
      </c>
      <c r="X10" s="21"/>
      <c r="Y10" s="21"/>
      <c r="Z10" s="21"/>
      <c r="AA10" s="21"/>
      <c r="AB10" s="21"/>
      <c r="AC10" s="21"/>
      <c r="AD10" s="2"/>
      <c r="AE10" s="2"/>
      <c r="AF10" s="2"/>
      <c r="AG10" s="2"/>
      <c r="AH10" s="2"/>
      <c r="AI10" s="2"/>
      <c r="AJ10" s="2"/>
      <c r="AK10" s="2"/>
      <c r="AL10" s="21">
        <f>データ!$U$6</f>
        <v>3030</v>
      </c>
      <c r="AM10" s="21"/>
      <c r="AN10" s="21"/>
      <c r="AO10" s="21"/>
      <c r="AP10" s="21"/>
      <c r="AQ10" s="21"/>
      <c r="AR10" s="21"/>
      <c r="AS10" s="21"/>
      <c r="AT10" s="7">
        <f>データ!$V$6</f>
        <v>10.95</v>
      </c>
      <c r="AU10" s="7"/>
      <c r="AV10" s="7"/>
      <c r="AW10" s="7"/>
      <c r="AX10" s="7"/>
      <c r="AY10" s="7"/>
      <c r="AZ10" s="7"/>
      <c r="BA10" s="7"/>
      <c r="BB10" s="7">
        <f>データ!$W$6</f>
        <v>276.70999999999998</v>
      </c>
      <c r="BC10" s="7"/>
      <c r="BD10" s="7"/>
      <c r="BE10" s="7"/>
      <c r="BF10" s="7"/>
      <c r="BG10" s="7"/>
      <c r="BH10" s="7"/>
      <c r="BI10" s="7"/>
      <c r="BJ10" s="2"/>
      <c r="BK10" s="2"/>
      <c r="BL10" s="29" t="s">
        <v>39</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48</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50</v>
      </c>
      <c r="D34" s="16"/>
      <c r="E34" s="16"/>
      <c r="F34" s="16"/>
      <c r="G34" s="16"/>
      <c r="H34" s="16"/>
      <c r="I34" s="16"/>
      <c r="J34" s="16"/>
      <c r="K34" s="16"/>
      <c r="L34" s="16"/>
      <c r="M34" s="16"/>
      <c r="N34" s="16"/>
      <c r="O34" s="16"/>
      <c r="P34" s="16"/>
      <c r="Q34" s="20"/>
      <c r="R34" s="16" t="s">
        <v>49</v>
      </c>
      <c r="S34" s="16"/>
      <c r="T34" s="16"/>
      <c r="U34" s="16"/>
      <c r="V34" s="16"/>
      <c r="W34" s="16"/>
      <c r="X34" s="16"/>
      <c r="Y34" s="16"/>
      <c r="Z34" s="16"/>
      <c r="AA34" s="16"/>
      <c r="AB34" s="16"/>
      <c r="AC34" s="16"/>
      <c r="AD34" s="16"/>
      <c r="AE34" s="16"/>
      <c r="AF34" s="20"/>
      <c r="AG34" s="16" t="s">
        <v>52</v>
      </c>
      <c r="AH34" s="16"/>
      <c r="AI34" s="16"/>
      <c r="AJ34" s="16"/>
      <c r="AK34" s="16"/>
      <c r="AL34" s="16"/>
      <c r="AM34" s="16"/>
      <c r="AN34" s="16"/>
      <c r="AO34" s="16"/>
      <c r="AP34" s="16"/>
      <c r="AQ34" s="16"/>
      <c r="AR34" s="16"/>
      <c r="AS34" s="16"/>
      <c r="AT34" s="16"/>
      <c r="AU34" s="20"/>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118</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3</v>
      </c>
      <c r="D56" s="16"/>
      <c r="E56" s="16"/>
      <c r="F56" s="16"/>
      <c r="G56" s="16"/>
      <c r="H56" s="16"/>
      <c r="I56" s="16"/>
      <c r="J56" s="16"/>
      <c r="K56" s="16"/>
      <c r="L56" s="16"/>
      <c r="M56" s="16"/>
      <c r="N56" s="16"/>
      <c r="O56" s="16"/>
      <c r="P56" s="16"/>
      <c r="Q56" s="20"/>
      <c r="R56" s="16" t="s">
        <v>55</v>
      </c>
      <c r="S56" s="16"/>
      <c r="T56" s="16"/>
      <c r="U56" s="16"/>
      <c r="V56" s="16"/>
      <c r="W56" s="16"/>
      <c r="X56" s="16"/>
      <c r="Y56" s="16"/>
      <c r="Z56" s="16"/>
      <c r="AA56" s="16"/>
      <c r="AB56" s="16"/>
      <c r="AC56" s="16"/>
      <c r="AD56" s="16"/>
      <c r="AE56" s="16"/>
      <c r="AF56" s="20"/>
      <c r="AG56" s="16" t="s">
        <v>45</v>
      </c>
      <c r="AH56" s="16"/>
      <c r="AI56" s="16"/>
      <c r="AJ56" s="16"/>
      <c r="AK56" s="16"/>
      <c r="AL56" s="16"/>
      <c r="AM56" s="16"/>
      <c r="AN56" s="16"/>
      <c r="AO56" s="16"/>
      <c r="AP56" s="16"/>
      <c r="AQ56" s="16"/>
      <c r="AR56" s="16"/>
      <c r="AS56" s="16"/>
      <c r="AT56" s="16"/>
      <c r="AU56" s="20"/>
      <c r="AV56" s="16" t="s">
        <v>57</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6</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119</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20"/>
      <c r="V79" s="20"/>
      <c r="W79" s="16" t="s">
        <v>58</v>
      </c>
      <c r="X79" s="16"/>
      <c r="Y79" s="16"/>
      <c r="Z79" s="16"/>
      <c r="AA79" s="16"/>
      <c r="AB79" s="16"/>
      <c r="AC79" s="16"/>
      <c r="AD79" s="16"/>
      <c r="AE79" s="16"/>
      <c r="AF79" s="16"/>
      <c r="AG79" s="16"/>
      <c r="AH79" s="16"/>
      <c r="AI79" s="16"/>
      <c r="AJ79" s="16"/>
      <c r="AK79" s="16"/>
      <c r="AL79" s="16"/>
      <c r="AM79" s="16"/>
      <c r="AN79" s="16"/>
      <c r="AO79" s="20"/>
      <c r="AP79" s="20"/>
      <c r="AQ79" s="16" t="s">
        <v>37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26</v>
      </c>
    </row>
    <row r="84" spans="1:78" hidden="1">
      <c r="B84" s="12" t="s">
        <v>59</v>
      </c>
      <c r="C84" s="12"/>
      <c r="D84" s="12"/>
      <c r="E84" s="12" t="s">
        <v>56</v>
      </c>
      <c r="F84" s="12" t="s">
        <v>61</v>
      </c>
      <c r="G84" s="12" t="s">
        <v>62</v>
      </c>
      <c r="H84" s="12" t="s">
        <v>53</v>
      </c>
      <c r="I84" s="12" t="s">
        <v>5</v>
      </c>
      <c r="J84" s="12" t="s">
        <v>29</v>
      </c>
      <c r="K84" s="12" t="s">
        <v>63</v>
      </c>
      <c r="L84" s="12" t="s">
        <v>65</v>
      </c>
      <c r="M84" s="12" t="s">
        <v>36</v>
      </c>
      <c r="N84" s="12" t="s">
        <v>66</v>
      </c>
      <c r="O84" s="12" t="s">
        <v>68</v>
      </c>
    </row>
    <row r="85" spans="1:78" hidden="1">
      <c r="B85" s="12"/>
      <c r="C85" s="12"/>
      <c r="D85" s="12"/>
      <c r="E85" s="12" t="str">
        <f>データ!AH6</f>
        <v>【75.76】</v>
      </c>
      <c r="F85" s="12" t="s">
        <v>44</v>
      </c>
      <c r="G85" s="12" t="s">
        <v>44</v>
      </c>
      <c r="H85" s="12" t="str">
        <f>データ!BO6</f>
        <v>【1,141.75】</v>
      </c>
      <c r="I85" s="12" t="str">
        <f>データ!BZ6</f>
        <v>【54.93】</v>
      </c>
      <c r="J85" s="12" t="str">
        <f>データ!CK6</f>
        <v>【292.18】</v>
      </c>
      <c r="K85" s="12" t="str">
        <f>データ!CV6</f>
        <v>【56.91】</v>
      </c>
      <c r="L85" s="12" t="str">
        <f>データ!DG6</f>
        <v>【74.25】</v>
      </c>
      <c r="M85" s="12" t="s">
        <v>44</v>
      </c>
      <c r="N85" s="12" t="s">
        <v>44</v>
      </c>
      <c r="O85" s="12" t="str">
        <f>データ!EN6</f>
        <v>【0.72】</v>
      </c>
    </row>
  </sheetData>
  <sheetProtection algorithmName="SHA-512" hashValue="YXSUXf59kaknaOXanBUCu/dKef8KnPIhgHQKsF5WLqtGLKHL0q8ufIrryUsdnKjZ3ku4DTXiN7N6K8aP32jMdg==" saltValue="ujCWcX+vePXEy5NGytX8zA=="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60</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40</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20</v>
      </c>
      <c r="B3" s="61" t="s">
        <v>64</v>
      </c>
      <c r="C3" s="61" t="s">
        <v>16</v>
      </c>
      <c r="D3" s="61" t="s">
        <v>51</v>
      </c>
      <c r="E3" s="61" t="s">
        <v>70</v>
      </c>
      <c r="F3" s="61" t="s">
        <v>69</v>
      </c>
      <c r="G3" s="61" t="s">
        <v>25</v>
      </c>
      <c r="H3" s="68" t="s">
        <v>32</v>
      </c>
      <c r="I3" s="71"/>
      <c r="J3" s="71"/>
      <c r="K3" s="71"/>
      <c r="L3" s="71"/>
      <c r="M3" s="71"/>
      <c r="N3" s="71"/>
      <c r="O3" s="71"/>
      <c r="P3" s="71"/>
      <c r="Q3" s="71"/>
      <c r="R3" s="71"/>
      <c r="S3" s="71"/>
      <c r="T3" s="71"/>
      <c r="U3" s="71"/>
      <c r="V3" s="71"/>
      <c r="W3" s="75"/>
      <c r="X3" s="77" t="s">
        <v>67</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71</v>
      </c>
      <c r="B4" s="62"/>
      <c r="C4" s="62"/>
      <c r="D4" s="62"/>
      <c r="E4" s="62"/>
      <c r="F4" s="62"/>
      <c r="G4" s="62"/>
      <c r="H4" s="69"/>
      <c r="I4" s="72"/>
      <c r="J4" s="72"/>
      <c r="K4" s="72"/>
      <c r="L4" s="72"/>
      <c r="M4" s="72"/>
      <c r="N4" s="72"/>
      <c r="O4" s="72"/>
      <c r="P4" s="72"/>
      <c r="Q4" s="72"/>
      <c r="R4" s="72"/>
      <c r="S4" s="72"/>
      <c r="T4" s="72"/>
      <c r="U4" s="72"/>
      <c r="V4" s="72"/>
      <c r="W4" s="76"/>
      <c r="X4" s="78" t="s">
        <v>27</v>
      </c>
      <c r="Y4" s="78"/>
      <c r="Z4" s="78"/>
      <c r="AA4" s="78"/>
      <c r="AB4" s="78"/>
      <c r="AC4" s="78"/>
      <c r="AD4" s="78"/>
      <c r="AE4" s="78"/>
      <c r="AF4" s="78"/>
      <c r="AG4" s="78"/>
      <c r="AH4" s="78"/>
      <c r="AI4" s="78" t="s">
        <v>72</v>
      </c>
      <c r="AJ4" s="78"/>
      <c r="AK4" s="78"/>
      <c r="AL4" s="78"/>
      <c r="AM4" s="78"/>
      <c r="AN4" s="78"/>
      <c r="AO4" s="78"/>
      <c r="AP4" s="78"/>
      <c r="AQ4" s="78"/>
      <c r="AR4" s="78"/>
      <c r="AS4" s="78"/>
      <c r="AT4" s="78" t="s">
        <v>73</v>
      </c>
      <c r="AU4" s="78"/>
      <c r="AV4" s="78"/>
      <c r="AW4" s="78"/>
      <c r="AX4" s="78"/>
      <c r="AY4" s="78"/>
      <c r="AZ4" s="78"/>
      <c r="BA4" s="78"/>
      <c r="BB4" s="78"/>
      <c r="BC4" s="78"/>
      <c r="BD4" s="78"/>
      <c r="BE4" s="78" t="s">
        <v>74</v>
      </c>
      <c r="BF4" s="78"/>
      <c r="BG4" s="78"/>
      <c r="BH4" s="78"/>
      <c r="BI4" s="78"/>
      <c r="BJ4" s="78"/>
      <c r="BK4" s="78"/>
      <c r="BL4" s="78"/>
      <c r="BM4" s="78"/>
      <c r="BN4" s="78"/>
      <c r="BO4" s="78"/>
      <c r="BP4" s="78" t="s">
        <v>75</v>
      </c>
      <c r="BQ4" s="78"/>
      <c r="BR4" s="78"/>
      <c r="BS4" s="78"/>
      <c r="BT4" s="78"/>
      <c r="BU4" s="78"/>
      <c r="BV4" s="78"/>
      <c r="BW4" s="78"/>
      <c r="BX4" s="78"/>
      <c r="BY4" s="78"/>
      <c r="BZ4" s="78"/>
      <c r="CA4" s="78" t="s">
        <v>76</v>
      </c>
      <c r="CB4" s="78"/>
      <c r="CC4" s="78"/>
      <c r="CD4" s="78"/>
      <c r="CE4" s="78"/>
      <c r="CF4" s="78"/>
      <c r="CG4" s="78"/>
      <c r="CH4" s="78"/>
      <c r="CI4" s="78"/>
      <c r="CJ4" s="78"/>
      <c r="CK4" s="78"/>
      <c r="CL4" s="78" t="s">
        <v>78</v>
      </c>
      <c r="CM4" s="78"/>
      <c r="CN4" s="78"/>
      <c r="CO4" s="78"/>
      <c r="CP4" s="78"/>
      <c r="CQ4" s="78"/>
      <c r="CR4" s="78"/>
      <c r="CS4" s="78"/>
      <c r="CT4" s="78"/>
      <c r="CU4" s="78"/>
      <c r="CV4" s="78"/>
      <c r="CW4" s="78" t="s">
        <v>79</v>
      </c>
      <c r="CX4" s="78"/>
      <c r="CY4" s="78"/>
      <c r="CZ4" s="78"/>
      <c r="DA4" s="78"/>
      <c r="DB4" s="78"/>
      <c r="DC4" s="78"/>
      <c r="DD4" s="78"/>
      <c r="DE4" s="78"/>
      <c r="DF4" s="78"/>
      <c r="DG4" s="78"/>
      <c r="DH4" s="78" t="s">
        <v>80</v>
      </c>
      <c r="DI4" s="78"/>
      <c r="DJ4" s="78"/>
      <c r="DK4" s="78"/>
      <c r="DL4" s="78"/>
      <c r="DM4" s="78"/>
      <c r="DN4" s="78"/>
      <c r="DO4" s="78"/>
      <c r="DP4" s="78"/>
      <c r="DQ4" s="78"/>
      <c r="DR4" s="78"/>
      <c r="DS4" s="78" t="s">
        <v>81</v>
      </c>
      <c r="DT4" s="78"/>
      <c r="DU4" s="78"/>
      <c r="DV4" s="78"/>
      <c r="DW4" s="78"/>
      <c r="DX4" s="78"/>
      <c r="DY4" s="78"/>
      <c r="DZ4" s="78"/>
      <c r="EA4" s="78"/>
      <c r="EB4" s="78"/>
      <c r="EC4" s="78"/>
      <c r="ED4" s="78" t="s">
        <v>82</v>
      </c>
      <c r="EE4" s="78"/>
      <c r="EF4" s="78"/>
      <c r="EG4" s="78"/>
      <c r="EH4" s="78"/>
      <c r="EI4" s="78"/>
      <c r="EJ4" s="78"/>
      <c r="EK4" s="78"/>
      <c r="EL4" s="78"/>
      <c r="EM4" s="78"/>
      <c r="EN4" s="78"/>
    </row>
    <row r="5" spans="1:144">
      <c r="A5" s="59" t="s">
        <v>30</v>
      </c>
      <c r="B5" s="63"/>
      <c r="C5" s="63"/>
      <c r="D5" s="63"/>
      <c r="E5" s="63"/>
      <c r="F5" s="63"/>
      <c r="G5" s="63"/>
      <c r="H5" s="70" t="s">
        <v>15</v>
      </c>
      <c r="I5" s="70" t="s">
        <v>83</v>
      </c>
      <c r="J5" s="70" t="s">
        <v>84</v>
      </c>
      <c r="K5" s="70" t="s">
        <v>85</v>
      </c>
      <c r="L5" s="70" t="s">
        <v>86</v>
      </c>
      <c r="M5" s="70" t="s">
        <v>87</v>
      </c>
      <c r="N5" s="70" t="s">
        <v>88</v>
      </c>
      <c r="O5" s="70" t="s">
        <v>89</v>
      </c>
      <c r="P5" s="70" t="s">
        <v>90</v>
      </c>
      <c r="Q5" s="70" t="s">
        <v>2</v>
      </c>
      <c r="R5" s="70" t="s">
        <v>91</v>
      </c>
      <c r="S5" s="70" t="s">
        <v>92</v>
      </c>
      <c r="T5" s="70" t="s">
        <v>77</v>
      </c>
      <c r="U5" s="70" t="s">
        <v>93</v>
      </c>
      <c r="V5" s="70" t="s">
        <v>94</v>
      </c>
      <c r="W5" s="70" t="s">
        <v>95</v>
      </c>
      <c r="X5" s="70" t="s">
        <v>96</v>
      </c>
      <c r="Y5" s="70" t="s">
        <v>42</v>
      </c>
      <c r="Z5" s="70" t="s">
        <v>97</v>
      </c>
      <c r="AA5" s="70" t="s">
        <v>98</v>
      </c>
      <c r="AB5" s="70" t="s">
        <v>99</v>
      </c>
      <c r="AC5" s="70" t="s">
        <v>101</v>
      </c>
      <c r="AD5" s="70" t="s">
        <v>102</v>
      </c>
      <c r="AE5" s="70" t="s">
        <v>103</v>
      </c>
      <c r="AF5" s="70" t="s">
        <v>104</v>
      </c>
      <c r="AG5" s="70" t="s">
        <v>105</v>
      </c>
      <c r="AH5" s="70" t="s">
        <v>59</v>
      </c>
      <c r="AI5" s="70" t="s">
        <v>96</v>
      </c>
      <c r="AJ5" s="70" t="s">
        <v>42</v>
      </c>
      <c r="AK5" s="70" t="s">
        <v>97</v>
      </c>
      <c r="AL5" s="70" t="s">
        <v>98</v>
      </c>
      <c r="AM5" s="70" t="s">
        <v>99</v>
      </c>
      <c r="AN5" s="70" t="s">
        <v>101</v>
      </c>
      <c r="AO5" s="70" t="s">
        <v>102</v>
      </c>
      <c r="AP5" s="70" t="s">
        <v>103</v>
      </c>
      <c r="AQ5" s="70" t="s">
        <v>104</v>
      </c>
      <c r="AR5" s="70" t="s">
        <v>105</v>
      </c>
      <c r="AS5" s="70" t="s">
        <v>100</v>
      </c>
      <c r="AT5" s="70" t="s">
        <v>96</v>
      </c>
      <c r="AU5" s="70" t="s">
        <v>42</v>
      </c>
      <c r="AV5" s="70" t="s">
        <v>97</v>
      </c>
      <c r="AW5" s="70" t="s">
        <v>98</v>
      </c>
      <c r="AX5" s="70" t="s">
        <v>99</v>
      </c>
      <c r="AY5" s="70" t="s">
        <v>101</v>
      </c>
      <c r="AZ5" s="70" t="s">
        <v>102</v>
      </c>
      <c r="BA5" s="70" t="s">
        <v>103</v>
      </c>
      <c r="BB5" s="70" t="s">
        <v>104</v>
      </c>
      <c r="BC5" s="70" t="s">
        <v>105</v>
      </c>
      <c r="BD5" s="70" t="s">
        <v>100</v>
      </c>
      <c r="BE5" s="70" t="s">
        <v>96</v>
      </c>
      <c r="BF5" s="70" t="s">
        <v>42</v>
      </c>
      <c r="BG5" s="70" t="s">
        <v>97</v>
      </c>
      <c r="BH5" s="70" t="s">
        <v>98</v>
      </c>
      <c r="BI5" s="70" t="s">
        <v>99</v>
      </c>
      <c r="BJ5" s="70" t="s">
        <v>101</v>
      </c>
      <c r="BK5" s="70" t="s">
        <v>102</v>
      </c>
      <c r="BL5" s="70" t="s">
        <v>103</v>
      </c>
      <c r="BM5" s="70" t="s">
        <v>104</v>
      </c>
      <c r="BN5" s="70" t="s">
        <v>105</v>
      </c>
      <c r="BO5" s="70" t="s">
        <v>100</v>
      </c>
      <c r="BP5" s="70" t="s">
        <v>96</v>
      </c>
      <c r="BQ5" s="70" t="s">
        <v>42</v>
      </c>
      <c r="BR5" s="70" t="s">
        <v>97</v>
      </c>
      <c r="BS5" s="70" t="s">
        <v>98</v>
      </c>
      <c r="BT5" s="70" t="s">
        <v>99</v>
      </c>
      <c r="BU5" s="70" t="s">
        <v>101</v>
      </c>
      <c r="BV5" s="70" t="s">
        <v>102</v>
      </c>
      <c r="BW5" s="70" t="s">
        <v>103</v>
      </c>
      <c r="BX5" s="70" t="s">
        <v>104</v>
      </c>
      <c r="BY5" s="70" t="s">
        <v>105</v>
      </c>
      <c r="BZ5" s="70" t="s">
        <v>100</v>
      </c>
      <c r="CA5" s="70" t="s">
        <v>96</v>
      </c>
      <c r="CB5" s="70" t="s">
        <v>42</v>
      </c>
      <c r="CC5" s="70" t="s">
        <v>97</v>
      </c>
      <c r="CD5" s="70" t="s">
        <v>98</v>
      </c>
      <c r="CE5" s="70" t="s">
        <v>99</v>
      </c>
      <c r="CF5" s="70" t="s">
        <v>101</v>
      </c>
      <c r="CG5" s="70" t="s">
        <v>102</v>
      </c>
      <c r="CH5" s="70" t="s">
        <v>103</v>
      </c>
      <c r="CI5" s="70" t="s">
        <v>104</v>
      </c>
      <c r="CJ5" s="70" t="s">
        <v>105</v>
      </c>
      <c r="CK5" s="70" t="s">
        <v>100</v>
      </c>
      <c r="CL5" s="70" t="s">
        <v>96</v>
      </c>
      <c r="CM5" s="70" t="s">
        <v>42</v>
      </c>
      <c r="CN5" s="70" t="s">
        <v>97</v>
      </c>
      <c r="CO5" s="70" t="s">
        <v>98</v>
      </c>
      <c r="CP5" s="70" t="s">
        <v>99</v>
      </c>
      <c r="CQ5" s="70" t="s">
        <v>101</v>
      </c>
      <c r="CR5" s="70" t="s">
        <v>102</v>
      </c>
      <c r="CS5" s="70" t="s">
        <v>103</v>
      </c>
      <c r="CT5" s="70" t="s">
        <v>104</v>
      </c>
      <c r="CU5" s="70" t="s">
        <v>105</v>
      </c>
      <c r="CV5" s="70" t="s">
        <v>100</v>
      </c>
      <c r="CW5" s="70" t="s">
        <v>96</v>
      </c>
      <c r="CX5" s="70" t="s">
        <v>42</v>
      </c>
      <c r="CY5" s="70" t="s">
        <v>97</v>
      </c>
      <c r="CZ5" s="70" t="s">
        <v>98</v>
      </c>
      <c r="DA5" s="70" t="s">
        <v>99</v>
      </c>
      <c r="DB5" s="70" t="s">
        <v>101</v>
      </c>
      <c r="DC5" s="70" t="s">
        <v>102</v>
      </c>
      <c r="DD5" s="70" t="s">
        <v>103</v>
      </c>
      <c r="DE5" s="70" t="s">
        <v>104</v>
      </c>
      <c r="DF5" s="70" t="s">
        <v>105</v>
      </c>
      <c r="DG5" s="70" t="s">
        <v>100</v>
      </c>
      <c r="DH5" s="70" t="s">
        <v>96</v>
      </c>
      <c r="DI5" s="70" t="s">
        <v>42</v>
      </c>
      <c r="DJ5" s="70" t="s">
        <v>97</v>
      </c>
      <c r="DK5" s="70" t="s">
        <v>98</v>
      </c>
      <c r="DL5" s="70" t="s">
        <v>99</v>
      </c>
      <c r="DM5" s="70" t="s">
        <v>101</v>
      </c>
      <c r="DN5" s="70" t="s">
        <v>102</v>
      </c>
      <c r="DO5" s="70" t="s">
        <v>103</v>
      </c>
      <c r="DP5" s="70" t="s">
        <v>104</v>
      </c>
      <c r="DQ5" s="70" t="s">
        <v>105</v>
      </c>
      <c r="DR5" s="70" t="s">
        <v>100</v>
      </c>
      <c r="DS5" s="70" t="s">
        <v>96</v>
      </c>
      <c r="DT5" s="70" t="s">
        <v>42</v>
      </c>
      <c r="DU5" s="70" t="s">
        <v>97</v>
      </c>
      <c r="DV5" s="70" t="s">
        <v>98</v>
      </c>
      <c r="DW5" s="70" t="s">
        <v>99</v>
      </c>
      <c r="DX5" s="70" t="s">
        <v>101</v>
      </c>
      <c r="DY5" s="70" t="s">
        <v>102</v>
      </c>
      <c r="DZ5" s="70" t="s">
        <v>103</v>
      </c>
      <c r="EA5" s="70" t="s">
        <v>104</v>
      </c>
      <c r="EB5" s="70" t="s">
        <v>105</v>
      </c>
      <c r="EC5" s="70" t="s">
        <v>100</v>
      </c>
      <c r="ED5" s="70" t="s">
        <v>96</v>
      </c>
      <c r="EE5" s="70" t="s">
        <v>42</v>
      </c>
      <c r="EF5" s="70" t="s">
        <v>97</v>
      </c>
      <c r="EG5" s="70" t="s">
        <v>98</v>
      </c>
      <c r="EH5" s="70" t="s">
        <v>99</v>
      </c>
      <c r="EI5" s="70" t="s">
        <v>101</v>
      </c>
      <c r="EJ5" s="70" t="s">
        <v>102</v>
      </c>
      <c r="EK5" s="70" t="s">
        <v>103</v>
      </c>
      <c r="EL5" s="70" t="s">
        <v>104</v>
      </c>
      <c r="EM5" s="70" t="s">
        <v>105</v>
      </c>
      <c r="EN5" s="70" t="s">
        <v>100</v>
      </c>
    </row>
    <row r="6" spans="1:144" s="58" customFormat="1">
      <c r="A6" s="59" t="s">
        <v>106</v>
      </c>
      <c r="B6" s="64">
        <f t="shared" ref="B6:W6" si="1">B7</f>
        <v>2017</v>
      </c>
      <c r="C6" s="64">
        <f t="shared" si="1"/>
        <v>393410</v>
      </c>
      <c r="D6" s="64">
        <f t="shared" si="1"/>
        <v>47</v>
      </c>
      <c r="E6" s="64">
        <f t="shared" si="1"/>
        <v>1</v>
      </c>
      <c r="F6" s="64">
        <f t="shared" si="1"/>
        <v>0</v>
      </c>
      <c r="G6" s="64">
        <f t="shared" si="1"/>
        <v>0</v>
      </c>
      <c r="H6" s="64" t="str">
        <f t="shared" si="1"/>
        <v>高知県　本山町</v>
      </c>
      <c r="I6" s="64" t="str">
        <f t="shared" si="1"/>
        <v>法非適用</v>
      </c>
      <c r="J6" s="64" t="str">
        <f t="shared" si="1"/>
        <v>水道事業</v>
      </c>
      <c r="K6" s="64" t="str">
        <f t="shared" si="1"/>
        <v>簡易水道事業</v>
      </c>
      <c r="L6" s="64" t="str">
        <f t="shared" si="1"/>
        <v>D3</v>
      </c>
      <c r="M6" s="64" t="str">
        <f t="shared" si="1"/>
        <v>非設置</v>
      </c>
      <c r="N6" s="73" t="str">
        <f t="shared" si="1"/>
        <v>-</v>
      </c>
      <c r="O6" s="73" t="str">
        <f t="shared" si="1"/>
        <v>該当数値なし</v>
      </c>
      <c r="P6" s="73">
        <f t="shared" si="1"/>
        <v>84.99</v>
      </c>
      <c r="Q6" s="73">
        <f t="shared" si="1"/>
        <v>2630</v>
      </c>
      <c r="R6" s="73">
        <f t="shared" si="1"/>
        <v>3590</v>
      </c>
      <c r="S6" s="73">
        <f t="shared" si="1"/>
        <v>134.22</v>
      </c>
      <c r="T6" s="73">
        <f t="shared" si="1"/>
        <v>26.75</v>
      </c>
      <c r="U6" s="73">
        <f t="shared" si="1"/>
        <v>3030</v>
      </c>
      <c r="V6" s="73">
        <f t="shared" si="1"/>
        <v>10.95</v>
      </c>
      <c r="W6" s="73">
        <f t="shared" si="1"/>
        <v>276.70999999999998</v>
      </c>
      <c r="X6" s="79">
        <f t="shared" ref="X6:AG6" si="2">IF(X7="",NA(),X7)</f>
        <v>79.760000000000005</v>
      </c>
      <c r="Y6" s="79">
        <f t="shared" si="2"/>
        <v>82.78</v>
      </c>
      <c r="Z6" s="79">
        <f t="shared" si="2"/>
        <v>98.9</v>
      </c>
      <c r="AA6" s="79">
        <f t="shared" si="2"/>
        <v>90.57</v>
      </c>
      <c r="AB6" s="79">
        <f t="shared" si="2"/>
        <v>108.62</v>
      </c>
      <c r="AC6" s="79">
        <f t="shared" si="2"/>
        <v>76.09</v>
      </c>
      <c r="AD6" s="79">
        <f t="shared" si="2"/>
        <v>75.87</v>
      </c>
      <c r="AE6" s="79">
        <f t="shared" si="2"/>
        <v>76.27</v>
      </c>
      <c r="AF6" s="79">
        <f t="shared" si="2"/>
        <v>77.56</v>
      </c>
      <c r="AG6" s="79">
        <f t="shared" si="2"/>
        <v>78.510000000000005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1223.6199999999999</v>
      </c>
      <c r="BF6" s="79">
        <f t="shared" si="5"/>
        <v>1420.94</v>
      </c>
      <c r="BG6" s="79">
        <f t="shared" si="5"/>
        <v>1306.8399999999999</v>
      </c>
      <c r="BH6" s="79">
        <f t="shared" si="5"/>
        <v>1417.19</v>
      </c>
      <c r="BI6" s="79">
        <f t="shared" si="5"/>
        <v>1840.32</v>
      </c>
      <c r="BJ6" s="79">
        <f t="shared" si="5"/>
        <v>1113.76</v>
      </c>
      <c r="BK6" s="79">
        <f t="shared" si="5"/>
        <v>1125.69</v>
      </c>
      <c r="BL6" s="79">
        <f t="shared" si="5"/>
        <v>1134.67</v>
      </c>
      <c r="BM6" s="79">
        <f t="shared" si="5"/>
        <v>1144.79</v>
      </c>
      <c r="BN6" s="79">
        <f t="shared" si="5"/>
        <v>1061.58</v>
      </c>
      <c r="BO6" s="73" t="str">
        <f>IF(BO7="","",IF(BO7="-","【-】","【"&amp;SUBSTITUTE(TEXT(BO7,"#,##0.00"),"-","△")&amp;"】"))</f>
        <v>【1,141.75】</v>
      </c>
      <c r="BP6" s="79">
        <f t="shared" ref="BP6:BY6" si="6">IF(BP7="",NA(),BP7)</f>
        <v>71.040000000000006</v>
      </c>
      <c r="BQ6" s="79">
        <f t="shared" si="6"/>
        <v>73.03</v>
      </c>
      <c r="BR6" s="79">
        <f t="shared" si="6"/>
        <v>89.41</v>
      </c>
      <c r="BS6" s="79">
        <f t="shared" si="6"/>
        <v>81.75</v>
      </c>
      <c r="BT6" s="79">
        <f t="shared" si="6"/>
        <v>91.29</v>
      </c>
      <c r="BU6" s="79">
        <f t="shared" si="6"/>
        <v>34.25</v>
      </c>
      <c r="BV6" s="79">
        <f t="shared" si="6"/>
        <v>46.48</v>
      </c>
      <c r="BW6" s="79">
        <f t="shared" si="6"/>
        <v>40.6</v>
      </c>
      <c r="BX6" s="79">
        <f t="shared" si="6"/>
        <v>56.04</v>
      </c>
      <c r="BY6" s="79">
        <f t="shared" si="6"/>
        <v>58.52</v>
      </c>
      <c r="BZ6" s="73" t="str">
        <f>IF(BZ7="","",IF(BZ7="-","【-】","【"&amp;SUBSTITUTE(TEXT(BZ7,"#,##0.00"),"-","△")&amp;"】"))</f>
        <v>【54.93】</v>
      </c>
      <c r="CA6" s="79">
        <f t="shared" ref="CA6:CJ6" si="7">IF(CA7="",NA(),CA7)</f>
        <v>119.61</v>
      </c>
      <c r="CB6" s="79">
        <f t="shared" si="7"/>
        <v>137.88</v>
      </c>
      <c r="CC6" s="79">
        <f t="shared" si="7"/>
        <v>173.03</v>
      </c>
      <c r="CD6" s="79">
        <f t="shared" si="7"/>
        <v>202.68</v>
      </c>
      <c r="CE6" s="79">
        <f t="shared" si="7"/>
        <v>176.85</v>
      </c>
      <c r="CF6" s="79">
        <f t="shared" si="7"/>
        <v>501.18</v>
      </c>
      <c r="CG6" s="79">
        <f t="shared" si="7"/>
        <v>376.61</v>
      </c>
      <c r="CH6" s="79">
        <f t="shared" si="7"/>
        <v>440.03</v>
      </c>
      <c r="CI6" s="79">
        <f t="shared" si="7"/>
        <v>304.35000000000002</v>
      </c>
      <c r="CJ6" s="79">
        <f t="shared" si="7"/>
        <v>296.3</v>
      </c>
      <c r="CK6" s="73" t="str">
        <f>IF(CK7="","",IF(CK7="-","【-】","【"&amp;SUBSTITUTE(TEXT(CK7,"#,##0.00"),"-","△")&amp;"】"))</f>
        <v>【292.18】</v>
      </c>
      <c r="CL6" s="79">
        <f t="shared" ref="CL6:CU6" si="8">IF(CL7="",NA(),CL7)</f>
        <v>96.03</v>
      </c>
      <c r="CM6" s="79">
        <f t="shared" si="8"/>
        <v>92.21</v>
      </c>
      <c r="CN6" s="79">
        <f t="shared" si="8"/>
        <v>89.39</v>
      </c>
      <c r="CO6" s="79">
        <f t="shared" si="8"/>
        <v>76.83</v>
      </c>
      <c r="CP6" s="79">
        <f t="shared" si="8"/>
        <v>74.010000000000005</v>
      </c>
      <c r="CQ6" s="79">
        <f t="shared" si="8"/>
        <v>57.55</v>
      </c>
      <c r="CR6" s="79">
        <f t="shared" si="8"/>
        <v>57.43</v>
      </c>
      <c r="CS6" s="79">
        <f t="shared" si="8"/>
        <v>57.29</v>
      </c>
      <c r="CT6" s="79">
        <f t="shared" si="8"/>
        <v>55.9</v>
      </c>
      <c r="CU6" s="79">
        <f t="shared" si="8"/>
        <v>57.3</v>
      </c>
      <c r="CV6" s="73" t="str">
        <f>IF(CV7="","",IF(CV7="-","【-】","【"&amp;SUBSTITUTE(TEXT(CV7,"#,##0.00"),"-","△")&amp;"】"))</f>
        <v>【56.91】</v>
      </c>
      <c r="CW6" s="79">
        <f t="shared" ref="CW6:DF6" si="9">IF(CW7="",NA(),CW7)</f>
        <v>53.96</v>
      </c>
      <c r="CX6" s="79">
        <f t="shared" si="9"/>
        <v>52.15</v>
      </c>
      <c r="CY6" s="79">
        <f t="shared" si="9"/>
        <v>44.38</v>
      </c>
      <c r="CZ6" s="79">
        <f t="shared" si="9"/>
        <v>51.79</v>
      </c>
      <c r="DA6" s="79">
        <f t="shared" si="9"/>
        <v>56.82</v>
      </c>
      <c r="DB6" s="79">
        <f t="shared" si="9"/>
        <v>74.14</v>
      </c>
      <c r="DC6" s="79">
        <f t="shared" si="9"/>
        <v>73.83</v>
      </c>
      <c r="DD6" s="79">
        <f t="shared" si="9"/>
        <v>73.69</v>
      </c>
      <c r="DE6" s="79">
        <f t="shared" si="9"/>
        <v>73.28</v>
      </c>
      <c r="DF6" s="79">
        <f t="shared" si="9"/>
        <v>72.42</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3">
        <f t="shared" ref="ED6:EM6" si="12">IF(ED7="",NA(),ED7)</f>
        <v>0</v>
      </c>
      <c r="EE6" s="79">
        <f t="shared" si="12"/>
        <v>4.54</v>
      </c>
      <c r="EF6" s="73">
        <f t="shared" si="12"/>
        <v>0</v>
      </c>
      <c r="EG6" s="79">
        <f t="shared" si="12"/>
        <v>0.78</v>
      </c>
      <c r="EH6" s="79">
        <f t="shared" si="12"/>
        <v>18.32</v>
      </c>
      <c r="EI6" s="79">
        <f t="shared" si="12"/>
        <v>0.8</v>
      </c>
      <c r="EJ6" s="79">
        <f t="shared" si="12"/>
        <v>0.69</v>
      </c>
      <c r="EK6" s="79">
        <f t="shared" si="12"/>
        <v>0.65</v>
      </c>
      <c r="EL6" s="79">
        <f t="shared" si="12"/>
        <v>0.53</v>
      </c>
      <c r="EM6" s="79">
        <f t="shared" si="12"/>
        <v>0.72</v>
      </c>
      <c r="EN6" s="73" t="str">
        <f>IF(EN7="","",IF(EN7="-","【-】","【"&amp;SUBSTITUTE(TEXT(EN7,"#,##0.00"),"-","△")&amp;"】"))</f>
        <v>【0.72】</v>
      </c>
    </row>
    <row r="7" spans="1:144" s="58" customFormat="1">
      <c r="A7" s="59"/>
      <c r="B7" s="65">
        <v>2017</v>
      </c>
      <c r="C7" s="65">
        <v>393410</v>
      </c>
      <c r="D7" s="65">
        <v>47</v>
      </c>
      <c r="E7" s="65">
        <v>1</v>
      </c>
      <c r="F7" s="65">
        <v>0</v>
      </c>
      <c r="G7" s="65">
        <v>0</v>
      </c>
      <c r="H7" s="65" t="s">
        <v>107</v>
      </c>
      <c r="I7" s="65" t="s">
        <v>108</v>
      </c>
      <c r="J7" s="65" t="s">
        <v>109</v>
      </c>
      <c r="K7" s="65" t="s">
        <v>110</v>
      </c>
      <c r="L7" s="65" t="s">
        <v>111</v>
      </c>
      <c r="M7" s="65" t="s">
        <v>12</v>
      </c>
      <c r="N7" s="74" t="s">
        <v>44</v>
      </c>
      <c r="O7" s="74" t="s">
        <v>112</v>
      </c>
      <c r="P7" s="74">
        <v>84.99</v>
      </c>
      <c r="Q7" s="74">
        <v>2630</v>
      </c>
      <c r="R7" s="74">
        <v>3590</v>
      </c>
      <c r="S7" s="74">
        <v>134.22</v>
      </c>
      <c r="T7" s="74">
        <v>26.75</v>
      </c>
      <c r="U7" s="74">
        <v>3030</v>
      </c>
      <c r="V7" s="74">
        <v>10.95</v>
      </c>
      <c r="W7" s="74">
        <v>276.70999999999998</v>
      </c>
      <c r="X7" s="74">
        <v>79.760000000000005</v>
      </c>
      <c r="Y7" s="74">
        <v>82.78</v>
      </c>
      <c r="Z7" s="74">
        <v>98.9</v>
      </c>
      <c r="AA7" s="74">
        <v>90.57</v>
      </c>
      <c r="AB7" s="74">
        <v>108.62</v>
      </c>
      <c r="AC7" s="74">
        <v>76.09</v>
      </c>
      <c r="AD7" s="74">
        <v>75.87</v>
      </c>
      <c r="AE7" s="74">
        <v>76.27</v>
      </c>
      <c r="AF7" s="74">
        <v>77.56</v>
      </c>
      <c r="AG7" s="74">
        <v>78.510000000000005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1223.6199999999999</v>
      </c>
      <c r="BF7" s="74">
        <v>1420.94</v>
      </c>
      <c r="BG7" s="74">
        <v>1306.8399999999999</v>
      </c>
      <c r="BH7" s="74">
        <v>1417.19</v>
      </c>
      <c r="BI7" s="74">
        <v>1840.32</v>
      </c>
      <c r="BJ7" s="74">
        <v>1113.76</v>
      </c>
      <c r="BK7" s="74">
        <v>1125.69</v>
      </c>
      <c r="BL7" s="74">
        <v>1134.67</v>
      </c>
      <c r="BM7" s="74">
        <v>1144.79</v>
      </c>
      <c r="BN7" s="74">
        <v>1061.58</v>
      </c>
      <c r="BO7" s="74">
        <v>1141.75</v>
      </c>
      <c r="BP7" s="74">
        <v>71.040000000000006</v>
      </c>
      <c r="BQ7" s="74">
        <v>73.03</v>
      </c>
      <c r="BR7" s="74">
        <v>89.41</v>
      </c>
      <c r="BS7" s="74">
        <v>81.75</v>
      </c>
      <c r="BT7" s="74">
        <v>91.29</v>
      </c>
      <c r="BU7" s="74">
        <v>34.25</v>
      </c>
      <c r="BV7" s="74">
        <v>46.48</v>
      </c>
      <c r="BW7" s="74">
        <v>40.6</v>
      </c>
      <c r="BX7" s="74">
        <v>56.04</v>
      </c>
      <c r="BY7" s="74">
        <v>58.52</v>
      </c>
      <c r="BZ7" s="74">
        <v>54.93</v>
      </c>
      <c r="CA7" s="74">
        <v>119.61</v>
      </c>
      <c r="CB7" s="74">
        <v>137.88</v>
      </c>
      <c r="CC7" s="74">
        <v>173.03</v>
      </c>
      <c r="CD7" s="74">
        <v>202.68</v>
      </c>
      <c r="CE7" s="74">
        <v>176.85</v>
      </c>
      <c r="CF7" s="74">
        <v>501.18</v>
      </c>
      <c r="CG7" s="74">
        <v>376.61</v>
      </c>
      <c r="CH7" s="74">
        <v>440.03</v>
      </c>
      <c r="CI7" s="74">
        <v>304.35000000000002</v>
      </c>
      <c r="CJ7" s="74">
        <v>296.3</v>
      </c>
      <c r="CK7" s="74">
        <v>292.18</v>
      </c>
      <c r="CL7" s="74">
        <v>96.03</v>
      </c>
      <c r="CM7" s="74">
        <v>92.21</v>
      </c>
      <c r="CN7" s="74">
        <v>89.39</v>
      </c>
      <c r="CO7" s="74">
        <v>76.83</v>
      </c>
      <c r="CP7" s="74">
        <v>74.010000000000005</v>
      </c>
      <c r="CQ7" s="74">
        <v>57.55</v>
      </c>
      <c r="CR7" s="74">
        <v>57.43</v>
      </c>
      <c r="CS7" s="74">
        <v>57.29</v>
      </c>
      <c r="CT7" s="74">
        <v>55.9</v>
      </c>
      <c r="CU7" s="74">
        <v>57.3</v>
      </c>
      <c r="CV7" s="74">
        <v>56.91</v>
      </c>
      <c r="CW7" s="74">
        <v>53.96</v>
      </c>
      <c r="CX7" s="74">
        <v>52.15</v>
      </c>
      <c r="CY7" s="74">
        <v>44.38</v>
      </c>
      <c r="CZ7" s="74">
        <v>51.79</v>
      </c>
      <c r="DA7" s="74">
        <v>56.82</v>
      </c>
      <c r="DB7" s="74">
        <v>74.14</v>
      </c>
      <c r="DC7" s="74">
        <v>73.83</v>
      </c>
      <c r="DD7" s="74">
        <v>73.69</v>
      </c>
      <c r="DE7" s="74">
        <v>73.28</v>
      </c>
      <c r="DF7" s="74">
        <v>72.42</v>
      </c>
      <c r="DG7" s="74">
        <v>74.25</v>
      </c>
      <c r="DH7" s="74"/>
      <c r="DI7" s="74"/>
      <c r="DJ7" s="74"/>
      <c r="DK7" s="74"/>
      <c r="DL7" s="74"/>
      <c r="DM7" s="74"/>
      <c r="DN7" s="74"/>
      <c r="DO7" s="74"/>
      <c r="DP7" s="74"/>
      <c r="DQ7" s="74"/>
      <c r="DR7" s="74"/>
      <c r="DS7" s="74"/>
      <c r="DT7" s="74"/>
      <c r="DU7" s="74"/>
      <c r="DV7" s="74"/>
      <c r="DW7" s="74"/>
      <c r="DX7" s="74"/>
      <c r="DY7" s="74"/>
      <c r="DZ7" s="74"/>
      <c r="EA7" s="74"/>
      <c r="EB7" s="74"/>
      <c r="EC7" s="74"/>
      <c r="ED7" s="74">
        <v>0</v>
      </c>
      <c r="EE7" s="74">
        <v>4.54</v>
      </c>
      <c r="EF7" s="74">
        <v>0</v>
      </c>
      <c r="EG7" s="74">
        <v>0.78</v>
      </c>
      <c r="EH7" s="74">
        <v>18.32</v>
      </c>
      <c r="EI7" s="74">
        <v>0.8</v>
      </c>
      <c r="EJ7" s="74">
        <v>0.69</v>
      </c>
      <c r="EK7" s="74">
        <v>0.65</v>
      </c>
      <c r="EL7" s="74">
        <v>0.53</v>
      </c>
      <c r="EM7" s="74">
        <v>0.72</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113</v>
      </c>
      <c r="C9" s="60" t="s">
        <v>114</v>
      </c>
      <c r="D9" s="60" t="s">
        <v>115</v>
      </c>
      <c r="E9" s="60" t="s">
        <v>116</v>
      </c>
      <c r="F9" s="60" t="s">
        <v>117</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cp:lastPrinted>2019-01-23T01:34:40Z</cp:lastPrinted>
  <dcterms:created xsi:type="dcterms:W3CDTF">2018-12-03T08:45:28Z</dcterms:created>
  <dcterms:modified xsi:type="dcterms:W3CDTF">2019-02-14T00:01:55Z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2019-02-14T00:01:55Z</vt:filetime>
  </property>
</Properties>
</file>