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PCKhnlHyv+UByIVYGaYL56gyPy29BWO/mUmdm5tYFdoM7D1pDTU65HUEZbS/2rX9ZQ+kerVVylejJyP8YvFPg==" workbookSaltValue="LqMyED33kCmdQEPVgt1bdA==" workbookSpinCount="100000" lockStructure="1"/>
  <bookViews>
    <workbookView xWindow="0" yWindow="15" windowWidth="15360" windowHeight="762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X18" i="5" l="1"/>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MC10" i="5"/>
  <c r="LS10" i="5"/>
  <c r="LI10" i="5"/>
  <c r="JT10" i="5"/>
  <c r="IE10" i="5"/>
  <c r="GP10" i="5"/>
  <c r="FB10" i="5"/>
  <c r="DM10" i="5"/>
  <c r="BW10" i="5"/>
  <c r="KY10" i="5"/>
  <c r="JJ10" i="5"/>
  <c r="HU10" i="5"/>
  <c r="GF10" i="5"/>
  <c r="EQ10" i="5"/>
  <c r="DC10" i="5"/>
  <c r="BL10" i="5"/>
  <c r="KN10" i="5"/>
  <c r="IZ10" i="5"/>
  <c r="HK10" i="5"/>
  <c r="FV10" i="5"/>
  <c r="EG10" i="5"/>
  <c r="CR10" i="5"/>
  <c r="BA10" i="5"/>
  <c r="J11" i="4"/>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KP10" i="5"/>
  <c r="JB10" i="5"/>
  <c r="HM10" i="5"/>
  <c r="FX10" i="5"/>
  <c r="EI10" i="5"/>
  <c r="CT10" i="5"/>
  <c r="BC10" i="5"/>
  <c r="N11" i="4"/>
  <c r="KF10" i="5"/>
  <c r="IQ10" i="5"/>
  <c r="HC10" i="5"/>
  <c r="FN10" i="5"/>
  <c r="DY10" i="5"/>
  <c r="CJ10" i="5"/>
  <c r="LK10" i="5"/>
  <c r="JV10" i="5"/>
  <c r="IG10" i="5"/>
  <c r="GR10" i="5"/>
  <c r="FD10" i="5"/>
  <c r="DO10" i="5"/>
  <c r="BY10" i="5"/>
  <c r="GP18" i="5"/>
  <c r="GR12" i="5"/>
  <c r="GN12" i="5"/>
  <c r="GO18" i="5"/>
  <c r="GQ12" i="5"/>
  <c r="GR18" i="5"/>
  <c r="GN18" i="5"/>
  <c r="GP12" i="5"/>
  <c r="GQ18" i="5"/>
  <c r="GO12" i="5"/>
  <c r="FK18" i="5"/>
  <c r="FM12" i="5"/>
  <c r="FN18" i="5"/>
  <c r="FJ18" i="5"/>
  <c r="FL12" i="5"/>
  <c r="FM18" i="5"/>
  <c r="FK12" i="5"/>
  <c r="FL18" i="5"/>
  <c r="FN12" i="5"/>
  <c r="FJ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KO10" i="5"/>
  <c r="JA10" i="5"/>
  <c r="HL10" i="5"/>
  <c r="FW10" i="5"/>
  <c r="EH10" i="5"/>
  <c r="CS10" i="5"/>
  <c r="BB10" i="5"/>
  <c r="L11" i="4"/>
  <c r="KE10" i="5"/>
  <c r="IP10" i="5"/>
  <c r="HB10" i="5"/>
  <c r="FM10" i="5"/>
  <c r="DX10" i="5"/>
  <c r="CI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H11" i="4"/>
  <c r="KC10" i="5"/>
  <c r="IN10" i="5"/>
  <c r="GZ10" i="5"/>
  <c r="FK10" i="5"/>
  <c r="DV10" i="5"/>
  <c r="CG10" i="5"/>
  <c r="ML10" i="5"/>
  <c r="MB10" i="5"/>
  <c r="LR10" i="5"/>
  <c r="LH10" i="5"/>
  <c r="JS10" i="5"/>
  <c r="ID10" i="5"/>
  <c r="GO10" i="5"/>
  <c r="FA10" i="5"/>
  <c r="DL10" i="5"/>
  <c r="BV10" i="5"/>
  <c r="KX10" i="5"/>
  <c r="JI10" i="5"/>
  <c r="HT10" i="5"/>
  <c r="GE10" i="5"/>
  <c r="EP10" i="5"/>
  <c r="DB10" i="5"/>
  <c r="BK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KL10" i="5"/>
  <c r="IX10" i="5"/>
  <c r="HI10" i="5"/>
  <c r="FT10" i="5"/>
  <c r="EE10" i="5"/>
  <c r="CP10" i="5"/>
  <c r="AY10" i="5"/>
  <c r="KB10" i="5"/>
  <c r="IM10" i="5"/>
  <c r="GY10" i="5"/>
  <c r="FJ10" i="5"/>
  <c r="DU10" i="5"/>
  <c r="CF10" i="5"/>
  <c r="MK10" i="5"/>
  <c r="MA10" i="5"/>
  <c r="LG10" i="5"/>
  <c r="JR10" i="5"/>
  <c r="IC10" i="5"/>
  <c r="GN10" i="5"/>
  <c r="EZ10" i="5"/>
  <c r="DK10" i="5"/>
  <c r="BU10" i="5"/>
  <c r="F11" i="4"/>
  <c r="FB18" i="5"/>
  <c r="FD12" i="5"/>
  <c r="EZ12" i="5"/>
  <c r="FA18" i="5"/>
  <c r="FC12" i="5"/>
  <c r="FD18" i="5"/>
  <c r="EZ18" i="5"/>
  <c r="FB12" i="5"/>
  <c r="FC18" i="5"/>
  <c r="FA12" i="5"/>
</calcChain>
</file>

<file path=xl/sharedStrings.xml><?xml version="1.0" encoding="utf-8"?>
<sst xmlns="http://schemas.openxmlformats.org/spreadsheetml/2006/main" count="1028" uniqueCount="263">
  <si>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</si>
  <si>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</si>
  <si>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</si>
  <si>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</si>
  <si>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</si>
  <si>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</si>
  <si>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</si>
  <si>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</si>
  <si>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</si>
  <si>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</si>
  <si>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</si>
  <si>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</si>
  <si>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</si>
  <si>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</si>
  <si>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</si>
  <si>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</si>
  <si>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</si>
  <si>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</si>
  <si>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</si>
  <si>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</si>
  <si>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</si>
  <si>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</si>
  <si>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</si>
  <si>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</si>
  <si>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</si>
  <si>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</si>
  <si>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</si>
  <si>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</si>
  <si>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</si>
  <si>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</si>
  <si>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</si>
  <si>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</si>
  <si>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</si>
  <si>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</si>
  <si>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</si>
  <si>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</si>
  <si>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</si>
  <si>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</si>
  <si>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</si>
  <si>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</si>
  <si>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</si>
  <si>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</si>
  <si>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</si>
  <si>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</si>
  <si>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</si>
  <si>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</si>
  <si>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</si>
  <si>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</si>
  <si>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</si>
  <si>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</si>
  <si>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</si>
  <si>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</si>
  <si>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</si>
  <si>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</si>
  <si>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</si>
  <si>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</si>
  <si>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</si>
  <si>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</si>
  <si>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</si>
  <si>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</si>
  <si>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</si>
  <si>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</si>
  <si>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</si>
  <si>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</si>
  <si>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</si>
  <si>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</si>
  <si>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</si>
  <si>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</si>
  <si>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</si>
  <si>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</si>
  <si>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</si>
  <si>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</si>
  <si>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</si>
  <si>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</si>
  <si>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</si>
  <si>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</si>
  <si>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</si>
  <si>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</si>
  <si>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</si>
  <si>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</si>
  <si>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</si>
  <si>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</si>
  <si>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</si>
  <si>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</si>
  <si>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</si>
  <si>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</si>
  <si>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</si>
  <si>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</si>
  <si>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</si>
  <si>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</si>
  <si>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</si>
  <si>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</si>
  <si>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</si>
  <si>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</si>
  <si>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</si>
  <si>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</si>
  <si>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</si>
  <si>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</si>
  <si>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</si>
  <si>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</si>
  <si>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</si>
  <si>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</si>
  <si>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</si>
  <si>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</si>
  <si>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</si>
  <si>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</si>
  <si>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</si>
  <si>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</si>
  <si>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</si>
  <si>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</si>
  <si>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</si>
  <si>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</si>
  <si>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</si>
  <si>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</si>
  <si>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</si>
  <si>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</si>
  <si>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392090</t>
  </si>
  <si>
    <t>47</t>
  </si>
  <si>
    <t>04</t>
  </si>
  <si>
    <t>0</t>
  </si>
  <si>
    <t>000</t>
  </si>
  <si>
    <t>高知県　土佐清水市</t>
  </si>
  <si>
    <t>法非適用</t>
  </si>
  <si>
    <t>電気事業</t>
  </si>
  <si>
    <t>非設置</t>
  </si>
  <si>
    <t>該当数値なし</t>
  </si>
  <si>
    <t>-</t>
  </si>
  <si>
    <t>平成46年5月26日　太田発電所</t>
  </si>
  <si>
    <t>平成46年5月27日　太田発電所</t>
  </si>
  <si>
    <t>無</t>
  </si>
  <si>
    <t>四国電力株式会社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</si>
  <si>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</si>
  <si>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</si>
  <si>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</si>
  <si>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</si>
  <si>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</si>
  <si>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</si>
  <si>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</si>
  <si>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</si>
  <si>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</si>
  <si>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</si>
  <si>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</si>
  <si>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</si>
  <si>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</si>
  <si>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</si>
  <si>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</si>
  <si>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</si>
  <si>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</si>
  <si>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</si>
  <si>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</si>
  <si>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</si>
  <si>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</si>
  <si>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</si>
  <si>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</si>
  <si>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</si>
  <si>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</si>
  <si>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</si>
  <si>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</si>
  <si>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</si>
  <si>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</si>
  <si>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</si>
  <si>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</si>
  <si>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</si>
  <si>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</si>
  <si>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</si>
  <si>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</si>
  <si>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</si>
  <si>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</si>
  <si>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</si>
  <si>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</si>
  <si>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</si>
  <si>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</si>
  <si>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</si>
  <si>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</si>
  <si>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</si>
  <si>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</si>
  <si>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</si>
  <si>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</si>
  <si>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</si>
  <si>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</si>
  <si>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</si>
  <si>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</si>
  <si>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</si>
  <si>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</si>
  <si>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</si>
  <si>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</si>
  <si>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</si>
  <si>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</si>
  <si>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</si>
  <si>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</si>
  <si>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</si>
  <si>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</si>
  <si>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</si>
  <si>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</si>
  <si>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</si>
  <si>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</si>
  <si>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</si>
  <si>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</si>
  <si>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</si>
  <si>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</si>
  <si>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</si>
  <si>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</si>
  <si>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</si>
  <si>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</si>
  <si>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</si>
  <si>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</si>
  <si>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</si>
  <si>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</si>
  <si>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</si>
  <si>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</si>
  <si>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</si>
  <si>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</si>
  <si>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</si>
  <si>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</si>
  <si>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</si>
  <si>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</si>
  <si>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</si>
  <si>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</si>
  <si>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</si>
  <si>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</si>
  <si>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</si>
  <si>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</si>
  <si>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</si>
  <si>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</si>
  <si>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</si>
  <si>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</si>
  <si>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</si>
  <si>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</si>
  <si>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</si>
  <si>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</si>
  <si>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</si>
  <si>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</si>
  <si>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</si>
  <si>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</si>
  <si>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</si>
  <si>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</si>
  <si>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</si>
  <si>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</si>
  <si>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</si>
  <si>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</si>
  <si>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</si>
  <si>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</si>
  <si>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</si>
  <si>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</si>
  <si>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</si>
  <si>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</si>
  <si>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</si>
  <si>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</si>
  <si>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</si>
  <si>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</si>
  <si>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</si>
  <si>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</si>
  <si>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</si>
  <si>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</si>
  <si>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</si>
  <si>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</si>
  <si>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</si>
  <si>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</si>
  <si>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</si>
  <si>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　29年度より企業債の元金償還が始まり、収益的収支比率・営業収支比率は低下し、供給原価は上昇した。
　企業債の元金償還の開始により供給原価は上昇したが、収益的収支比率・営業収支比率は平均値を超えている。
　売電収入は安定して順調であり、一般会計からの繰り入れもなく、健全な運営ができている。
</t>
    <rPh sb="20" eb="23">
      <t>シュウエキテキ</t>
    </rPh>
    <rPh sb="23" eb="25">
      <t>シュウシ</t>
    </rPh>
    <rPh sb="25" eb="27">
      <t>ヒリツ</t>
    </rPh>
    <rPh sb="28" eb="30">
      <t>エイギョウ</t>
    </rPh>
    <rPh sb="30" eb="32">
      <t>シュウシ</t>
    </rPh>
    <rPh sb="32" eb="34">
      <t>ヒリツ</t>
    </rPh>
    <rPh sb="35" eb="37">
      <t>テイカ</t>
    </rPh>
    <rPh sb="39" eb="41">
      <t>キョウキュウ</t>
    </rPh>
    <rPh sb="41" eb="43">
      <t>ゲンカ</t>
    </rPh>
    <rPh sb="44" eb="46">
      <t>ジョウショウ</t>
    </rPh>
    <rPh sb="52" eb="54">
      <t>キギョウ</t>
    </rPh>
    <rPh sb="54" eb="55">
      <t>サイ</t>
    </rPh>
    <rPh sb="56" eb="58">
      <t>ガンキン</t>
    </rPh>
    <rPh sb="58" eb="60">
      <t>ショウカン</t>
    </rPh>
    <rPh sb="61" eb="63">
      <t>カイシ</t>
    </rPh>
    <rPh sb="66" eb="68">
      <t>キョウキュウ</t>
    </rPh>
    <rPh sb="68" eb="70">
      <t>ゲンカ</t>
    </rPh>
    <rPh sb="71" eb="73">
      <t>ジョウショウ</t>
    </rPh>
    <rPh sb="92" eb="95">
      <t>ヘイキンチ</t>
    </rPh>
    <rPh sb="96" eb="97">
      <t>コ</t>
    </rPh>
    <rPh sb="105" eb="107">
      <t>バイデン</t>
    </rPh>
    <rPh sb="107" eb="109">
      <t>シュウニュウ</t>
    </rPh>
    <rPh sb="110" eb="112">
      <t>アンテイ</t>
    </rPh>
    <rPh sb="114" eb="116">
      <t>ジュンチョウ</t>
    </rPh>
    <rPh sb="120" eb="122">
      <t>イッパン</t>
    </rPh>
    <rPh sb="122" eb="124">
      <t>カイケイ</t>
    </rPh>
    <rPh sb="127" eb="128">
      <t>ク</t>
    </rPh>
    <rPh sb="129" eb="130">
      <t>イ</t>
    </rPh>
    <rPh sb="135" eb="137">
      <t>ケンゼン</t>
    </rPh>
    <rPh sb="138" eb="140">
      <t>ウンエイ</t>
    </rPh>
    <phoneticPr fontId="5"/>
  </si>
  <si>
    <t>　設備利用率は若干低下したが、発電自体には影響はなく、売電収入は安定している。
　修繕費比率は、29年度は修繕がなく終わっている。ただし、施設稼働より５年経過を迎え、今後修繕費比率は上昇してくることが想定される。
　企業債残高対料金収入比率は依然高い水準にあるが、29年度より元金償還が始まっており、今後次第に低下していく。
　売電収入はFIT収入割合が100％であり、制度適用期間終了（H46）後には収入が大幅に減少するリスクを抱えており、今後の検討課題である。</t>
    <rPh sb="1" eb="3">
      <t>セツビ</t>
    </rPh>
    <rPh sb="3" eb="6">
      <t>リヨウリツ</t>
    </rPh>
    <rPh sb="7" eb="9">
      <t>ジャッカン</t>
    </rPh>
    <rPh sb="9" eb="11">
      <t>テイカ</t>
    </rPh>
    <rPh sb="15" eb="17">
      <t>ハツデン</t>
    </rPh>
    <rPh sb="17" eb="19">
      <t>ジタイ</t>
    </rPh>
    <rPh sb="21" eb="23">
      <t>エイキョウ</t>
    </rPh>
    <rPh sb="27" eb="29">
      <t>バイデン</t>
    </rPh>
    <rPh sb="29" eb="31">
      <t>シュウニュウ</t>
    </rPh>
    <rPh sb="32" eb="34">
      <t>アンテイ</t>
    </rPh>
    <rPh sb="42" eb="45">
      <t>シュウゼンヒ</t>
    </rPh>
    <rPh sb="45" eb="47">
      <t>ヒリツ</t>
    </rPh>
    <rPh sb="51" eb="53">
      <t>ネンド</t>
    </rPh>
    <rPh sb="54" eb="56">
      <t>シュウゼン</t>
    </rPh>
    <rPh sb="59" eb="60">
      <t>オ</t>
    </rPh>
    <rPh sb="70" eb="72">
      <t>シセツ</t>
    </rPh>
    <rPh sb="72" eb="74">
      <t>カドウ</t>
    </rPh>
    <rPh sb="77" eb="78">
      <t>ネン</t>
    </rPh>
    <rPh sb="78" eb="80">
      <t>ケイカ</t>
    </rPh>
    <rPh sb="81" eb="82">
      <t>ムカ</t>
    </rPh>
    <rPh sb="84" eb="86">
      <t>コンゴ</t>
    </rPh>
    <rPh sb="86" eb="89">
      <t>シュウゼンヒ</t>
    </rPh>
    <rPh sb="89" eb="91">
      <t>ヒリツ</t>
    </rPh>
    <rPh sb="92" eb="94">
      <t>ジョウショウ</t>
    </rPh>
    <rPh sb="101" eb="103">
      <t>ソウテイ</t>
    </rPh>
    <rPh sb="110" eb="112">
      <t>キギョウ</t>
    </rPh>
    <rPh sb="112" eb="113">
      <t>サイ</t>
    </rPh>
    <rPh sb="113" eb="115">
      <t>ザンダカ</t>
    </rPh>
    <rPh sb="115" eb="116">
      <t>タイ</t>
    </rPh>
    <rPh sb="116" eb="118">
      <t>リョウキン</t>
    </rPh>
    <rPh sb="118" eb="120">
      <t>シュウニュウ</t>
    </rPh>
    <rPh sb="120" eb="122">
      <t>ヒリツ</t>
    </rPh>
    <rPh sb="123" eb="125">
      <t>イゼン</t>
    </rPh>
    <rPh sb="125" eb="126">
      <t>タカ</t>
    </rPh>
    <rPh sb="127" eb="129">
      <t>スイジュン</t>
    </rPh>
    <rPh sb="136" eb="138">
      <t>ネンド</t>
    </rPh>
    <rPh sb="140" eb="142">
      <t>ガンキン</t>
    </rPh>
    <rPh sb="142" eb="144">
      <t>ショウカン</t>
    </rPh>
    <rPh sb="145" eb="146">
      <t>ハジ</t>
    </rPh>
    <rPh sb="152" eb="154">
      <t>コンゴ</t>
    </rPh>
    <rPh sb="154" eb="156">
      <t>シダイ</t>
    </rPh>
    <rPh sb="157" eb="159">
      <t>テイカ</t>
    </rPh>
    <phoneticPr fontId="5"/>
  </si>
  <si>
    <t>　企業債の元金償還が始まり、基金積立金及び繰越金は28年度76,719千円から29年度34,782千円へと減少したが、施設修繕はなく売電収入も安定しており、一般会計からの繰り入れはなく健全な状態で運営できている。
　29年度から企業債の元金償還が始まり、29年度42,628千円、30年度以降は55,158千円の元利償還が必要となる。現在の売電収入で償還には不足ないが、今後、修繕料等の増加が想定されることから、コスト管理と売電収入の安定的確保が必要となる。
　また、FIT制度適用期間終了（H46）後の事業のあり方については現時点では不透明であるが、今後、H31までに策定を予定している経営戦略のなかで、FIT終了後の売電収入の減少リスクも踏まえ検討していく。</t>
    <rPh sb="18" eb="19">
      <t>キン</t>
    </rPh>
    <rPh sb="19" eb="20">
      <t>オヨ</t>
    </rPh>
    <rPh sb="21" eb="23">
      <t>クリコシ</t>
    </rPh>
    <rPh sb="23" eb="24">
      <t>キン</t>
    </rPh>
    <rPh sb="27" eb="29">
      <t>ネンド</t>
    </rPh>
    <rPh sb="35" eb="37">
      <t>センエン</t>
    </rPh>
    <rPh sb="41" eb="43">
      <t>ネンド</t>
    </rPh>
    <rPh sb="49" eb="51">
      <t>センエン</t>
    </rPh>
    <rPh sb="53" eb="55">
      <t>ゲンショウ</t>
    </rPh>
    <rPh sb="59" eb="61">
      <t>シセツ</t>
    </rPh>
    <rPh sb="61" eb="63">
      <t>シュウゼン</t>
    </rPh>
    <rPh sb="66" eb="68">
      <t>バイデン</t>
    </rPh>
    <rPh sb="68" eb="70">
      <t>シュウニュウ</t>
    </rPh>
    <rPh sb="71" eb="73">
      <t>アンテイ</t>
    </rPh>
    <rPh sb="78" eb="80">
      <t>イッパン</t>
    </rPh>
    <rPh sb="80" eb="82">
      <t>カイケイ</t>
    </rPh>
    <rPh sb="85" eb="86">
      <t>ク</t>
    </rPh>
    <rPh sb="87" eb="88">
      <t>イ</t>
    </rPh>
    <rPh sb="191" eb="192">
      <t>トウ</t>
    </rPh>
    <rPh sb="217" eb="220">
      <t>アンテイテキ</t>
    </rPh>
    <rPh sb="223" eb="225">
      <t>ヒツヨウ</t>
    </rPh>
    <phoneticPr fontId="5"/>
  </si>
  <si>
    <t>・実質収支黒字分の16,842千円は次年度に繰り越し次年度事業費に充当
・特別会計で17,940千円を基金積み立て
・特別会計で太陽光発電システム設置促進事業補助金に600千円を支出</t>
    <rPh sb="64" eb="67">
      <t>タイヨウコウ</t>
    </rPh>
    <rPh sb="67" eb="69">
      <t>ハツデン</t>
    </rPh>
    <rPh sb="73" eb="75">
      <t>セッチ</t>
    </rPh>
    <rPh sb="75" eb="77">
      <t>ソクシン</t>
    </rPh>
    <rPh sb="77" eb="79">
      <t>ジギョウ</t>
    </rPh>
    <rPh sb="79" eb="82">
      <t>ホジョキン</t>
    </rPh>
    <rPh sb="86" eb="88">
      <t>センエン</t>
    </rPh>
    <rPh sb="89" eb="91">
      <t>シシュツ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</si>
</sst>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#N/A</c:v>
                </c:pt>
                <c:pt idx="1">
                  <c:v>340.6</c:v>
                </c:pt>
                <c:pt idx="2">
                  <c:v>328.7</c:v>
                </c:pt>
                <c:pt idx="3">
                  <c:v>444.5</c:v>
                </c:pt>
                <c:pt idx="4">
                  <c:v>134.69999999999999</c:v>
                </c:pt>
              </c:numCache>
            </c:numRef>
          </c:val>
          <c:extLst xmlns:c16r2="http://schemas.microsoft.com/office/drawing/2015/06/chart">
            <c:ext xmlns:c16="http://schemas.microsoft.com/office/drawing/2014/chart" uri="{C3380CC4-5D6E-409C-BE32-E72D297353CC}">
              <c16:uniqueId val="{00000000-2C69-4BAF-B314-6EBFE2CE1937}"/>
            </c:ext>
          </c:extLst>
        </c:ser>
        <c:dLbls>
          <c:showLegendKey val="0"/>
          <c:showVal val="0"/>
          <c:showCatName val="0"/>
          <c:showSerName val="0"/>
          <c:showPercent val="0"/>
          <c:showBubbleSize val="0"/>
        </c:dLbls>
        <c:gapWidth val="180"/>
        <c:overlap val="-90"/>
        <c:axId val="91939968"/>
        <c:axId val="91941504"/>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#N/A</c:v>
                </c:pt>
                <c:pt idx="1">
                  <c:v>124.4</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2C69-4BAF-B314-6EBFE2CE193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2C69-4BAF-B314-6EBFE2CE1937}"/>
            </c:ext>
          </c:extLst>
        </c:ser>
        <c:dLbls>
          <c:showLegendKey val="0"/>
          <c:showVal val="0"/>
          <c:showCatName val="0"/>
          <c:showSerName val="0"/>
          <c:showPercent val="0"/>
          <c:showBubbleSize val="0"/>
        </c:dLbls>
        <c:marker val="1"/>
        <c:smooth val="0"/>
        <c:axId val="91939968"/>
        <c:axId val="91941504"/>
      </c:lineChart>
      <c:catAx>
        <c:axId val="91939968"/>
        <c:scaling>
          <c:orientation val="minMax"/>
        </c:scaling>
        <c:delete val="0"/>
        <c:axPos val="b"/>
        <c:numFmt formatCode="ge" sourceLinked="1"/>
        <c:majorTickMark val="none"/>
        <c:minorTickMark val="none"/>
        <c:tickLblPos val="none"/>
        <c:crossAx val="91941504"/>
        <c:crosses val="autoZero"/>
        <c:auto val="0"/>
        <c:lblAlgn val="ctr"/>
        <c:lblOffset val="100"/>
        <c:noMultiLvlLbl val="1"/>
      </c:catAx>
      <c:valAx>
        <c:axId val="91941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939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#N/A</c:v>
                </c:pt>
                <c:pt idx="1">
                  <c:v>436.7</c:v>
                </c:pt>
                <c:pt idx="2">
                  <c:v>418.2</c:v>
                </c:pt>
                <c:pt idx="3">
                  <c:v>617.20000000000005</c:v>
                </c:pt>
                <c:pt idx="4">
                  <c:v>456.1</c:v>
                </c:pt>
              </c:numCache>
            </c:numRef>
          </c:val>
          <c:extLst xmlns:c16r2="http://schemas.microsoft.com/office/drawing/2015/06/chart">
            <c:ext xmlns:c16="http://schemas.microsoft.com/office/drawing/2014/chart" uri="{C3380CC4-5D6E-409C-BE32-E72D297353CC}">
              <c16:uniqueId val="{00000000-87EF-4DAC-8C4B-64D78D7B3560}"/>
            </c:ext>
          </c:extLst>
        </c:ser>
        <c:dLbls>
          <c:showLegendKey val="0"/>
          <c:showVal val="0"/>
          <c:showCatName val="0"/>
          <c:showSerName val="0"/>
          <c:showPercent val="0"/>
          <c:showBubbleSize val="0"/>
        </c:dLbls>
        <c:gapWidth val="180"/>
        <c:overlap val="-90"/>
        <c:axId val="92039424"/>
        <c:axId val="9205760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#N/A</c:v>
                </c:pt>
                <c:pt idx="1">
                  <c:v>324.60000000000002</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87EF-4DAC-8C4B-64D78D7B356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87EF-4DAC-8C4B-64D78D7B3560}"/>
            </c:ext>
          </c:extLst>
        </c:ser>
        <c:dLbls>
          <c:showLegendKey val="0"/>
          <c:showVal val="0"/>
          <c:showCatName val="0"/>
          <c:showSerName val="0"/>
          <c:showPercent val="0"/>
          <c:showBubbleSize val="0"/>
        </c:dLbls>
        <c:marker val="1"/>
        <c:smooth val="0"/>
        <c:axId val="92039424"/>
        <c:axId val="92057600"/>
      </c:lineChart>
      <c:catAx>
        <c:axId val="92039424"/>
        <c:scaling>
          <c:orientation val="minMax"/>
        </c:scaling>
        <c:delete val="0"/>
        <c:axPos val="b"/>
        <c:numFmt formatCode="ge" sourceLinked="1"/>
        <c:majorTickMark val="none"/>
        <c:minorTickMark val="none"/>
        <c:tickLblPos val="none"/>
        <c:crossAx val="92057600"/>
        <c:crosses val="autoZero"/>
        <c:auto val="0"/>
        <c:lblAlgn val="ctr"/>
        <c:lblOffset val="100"/>
        <c:noMultiLvlLbl val="1"/>
      </c:catAx>
      <c:valAx>
        <c:axId val="92057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039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39-4C88-9C16-023AA3469BF7}"/>
            </c:ext>
          </c:extLst>
        </c:ser>
        <c:dLbls>
          <c:showLegendKey val="0"/>
          <c:showVal val="0"/>
          <c:showCatName val="0"/>
          <c:showSerName val="0"/>
          <c:showPercent val="0"/>
          <c:showBubbleSize val="0"/>
        </c:dLbls>
        <c:gapWidth val="180"/>
        <c:overlap val="-90"/>
        <c:axId val="101141888"/>
        <c:axId val="101147776"/>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39-4C88-9C16-023AA3469BF7}"/>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0F39-4C88-9C16-023AA3469BF7}"/>
            </c:ext>
          </c:extLst>
        </c:ser>
        <c:dLbls>
          <c:showLegendKey val="0"/>
          <c:showVal val="0"/>
          <c:showCatName val="0"/>
          <c:showSerName val="0"/>
          <c:showPercent val="0"/>
          <c:showBubbleSize val="0"/>
        </c:dLbls>
        <c:marker val="1"/>
        <c:smooth val="0"/>
        <c:axId val="101141888"/>
        <c:axId val="101147776"/>
      </c:lineChart>
      <c:catAx>
        <c:axId val="101141888"/>
        <c:scaling>
          <c:orientation val="minMax"/>
        </c:scaling>
        <c:delete val="0"/>
        <c:axPos val="b"/>
        <c:numFmt formatCode="ge" sourceLinked="1"/>
        <c:majorTickMark val="none"/>
        <c:minorTickMark val="none"/>
        <c:tickLblPos val="none"/>
        <c:crossAx val="101147776"/>
        <c:crosses val="autoZero"/>
        <c:auto val="0"/>
        <c:lblAlgn val="ctr"/>
        <c:lblOffset val="100"/>
        <c:noMultiLvlLbl val="1"/>
      </c:catAx>
      <c:valAx>
        <c:axId val="101147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141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#N/A</c:v>
                </c:pt>
                <c:pt idx="1">
                  <c:v>12760.6</c:v>
                </c:pt>
                <c:pt idx="2">
                  <c:v>13370.7</c:v>
                </c:pt>
                <c:pt idx="3">
                  <c:v>9727.9</c:v>
                </c:pt>
                <c:pt idx="4">
                  <c:v>32810.1</c:v>
                </c:pt>
              </c:numCache>
            </c:numRef>
          </c:val>
          <c:extLst xmlns:c16r2="http://schemas.microsoft.com/office/drawing/2015/06/chart">
            <c:ext xmlns:c16="http://schemas.microsoft.com/office/drawing/2014/chart" uri="{C3380CC4-5D6E-409C-BE32-E72D297353CC}">
              <c16:uniqueId val="{00000000-B2ED-4E8A-A835-C7BBD0F2F328}"/>
            </c:ext>
          </c:extLst>
        </c:ser>
        <c:dLbls>
          <c:showLegendKey val="0"/>
          <c:showVal val="0"/>
          <c:showCatName val="0"/>
          <c:showSerName val="0"/>
          <c:showPercent val="0"/>
          <c:showBubbleSize val="0"/>
        </c:dLbls>
        <c:gapWidth val="180"/>
        <c:overlap val="-90"/>
        <c:axId val="101181696"/>
        <c:axId val="10127808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17642.5</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B2ED-4E8A-A835-C7BBD0F2F328}"/>
            </c:ext>
          </c:extLst>
        </c:ser>
        <c:dLbls>
          <c:showLegendKey val="0"/>
          <c:showVal val="0"/>
          <c:showCatName val="0"/>
          <c:showSerName val="0"/>
          <c:showPercent val="0"/>
          <c:showBubbleSize val="0"/>
        </c:dLbls>
        <c:marker val="1"/>
        <c:smooth val="0"/>
        <c:axId val="101181696"/>
        <c:axId val="101278080"/>
      </c:lineChart>
      <c:catAx>
        <c:axId val="101181696"/>
        <c:scaling>
          <c:orientation val="minMax"/>
        </c:scaling>
        <c:delete val="0"/>
        <c:axPos val="b"/>
        <c:numFmt formatCode="ge" sourceLinked="1"/>
        <c:majorTickMark val="none"/>
        <c:minorTickMark val="none"/>
        <c:tickLblPos val="none"/>
        <c:crossAx val="101278080"/>
        <c:crosses val="autoZero"/>
        <c:auto val="0"/>
        <c:lblAlgn val="ctr"/>
        <c:lblOffset val="100"/>
        <c:noMultiLvlLbl val="1"/>
      </c:catAx>
      <c:valAx>
        <c:axId val="101278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181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#N/A</c:v>
                </c:pt>
                <c:pt idx="1">
                  <c:v>45484</c:v>
                </c:pt>
                <c:pt idx="2">
                  <c:v>71376</c:v>
                </c:pt>
                <c:pt idx="3">
                  <c:v>78665</c:v>
                </c:pt>
                <c:pt idx="4">
                  <c:v>68605</c:v>
                </c:pt>
              </c:numCache>
            </c:numRef>
          </c:val>
          <c:extLst xmlns:c16r2="http://schemas.microsoft.com/office/drawing/2015/06/chart">
            <c:ext xmlns:c16="http://schemas.microsoft.com/office/drawing/2014/chart" uri="{C3380CC4-5D6E-409C-BE32-E72D297353CC}">
              <c16:uniqueId val="{00000000-93CE-41EE-BD66-21BD7C2861F4}"/>
            </c:ext>
          </c:extLst>
        </c:ser>
        <c:dLbls>
          <c:showLegendKey val="0"/>
          <c:showVal val="0"/>
          <c:showCatName val="0"/>
          <c:showSerName val="0"/>
          <c:showPercent val="0"/>
          <c:showBubbleSize val="0"/>
        </c:dLbls>
        <c:gapWidth val="180"/>
        <c:overlap val="-90"/>
        <c:axId val="101309440"/>
        <c:axId val="101311616"/>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58539</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93CE-41EE-BD66-21BD7C2861F4}"/>
            </c:ext>
          </c:extLst>
        </c:ser>
        <c:dLbls>
          <c:showLegendKey val="0"/>
          <c:showVal val="0"/>
          <c:showCatName val="0"/>
          <c:showSerName val="0"/>
          <c:showPercent val="0"/>
          <c:showBubbleSize val="0"/>
        </c:dLbls>
        <c:marker val="1"/>
        <c:smooth val="0"/>
        <c:axId val="101309440"/>
        <c:axId val="101311616"/>
      </c:lineChart>
      <c:catAx>
        <c:axId val="101309440"/>
        <c:scaling>
          <c:orientation val="minMax"/>
        </c:scaling>
        <c:delete val="0"/>
        <c:axPos val="b"/>
        <c:numFmt formatCode="ge" sourceLinked="1"/>
        <c:majorTickMark val="none"/>
        <c:minorTickMark val="none"/>
        <c:tickLblPos val="none"/>
        <c:crossAx val="101311616"/>
        <c:crosses val="autoZero"/>
        <c:auto val="0"/>
        <c:lblAlgn val="ctr"/>
        <c:lblOffset val="100"/>
        <c:noMultiLvlLbl val="1"/>
      </c:catAx>
      <c:valAx>
        <c:axId val="10131161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309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#N/A</c:v>
                </c:pt>
                <c:pt idx="1">
                  <c:v>9.1</c:v>
                </c:pt>
                <c:pt idx="2">
                  <c:v>14.2</c:v>
                </c:pt>
                <c:pt idx="3">
                  <c:v>14.4</c:v>
                </c:pt>
                <c:pt idx="4">
                  <c:v>13.8</c:v>
                </c:pt>
              </c:numCache>
            </c:numRef>
          </c:val>
          <c:extLst xmlns:c16r2="http://schemas.microsoft.com/office/drawing/2015/06/chart">
            <c:ext xmlns:c16="http://schemas.microsoft.com/office/drawing/2014/chart" uri="{C3380CC4-5D6E-409C-BE32-E72D297353CC}">
              <c16:uniqueId val="{00000000-21C9-40A3-B1FB-230BDDE4E371}"/>
            </c:ext>
          </c:extLst>
        </c:ser>
        <c:dLbls>
          <c:showLegendKey val="0"/>
          <c:showVal val="0"/>
          <c:showCatName val="0"/>
          <c:showSerName val="0"/>
          <c:showPercent val="0"/>
          <c:showBubbleSize val="0"/>
        </c:dLbls>
        <c:gapWidth val="180"/>
        <c:overlap val="-90"/>
        <c:axId val="101640832"/>
        <c:axId val="10846284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#N/A</c:v>
                </c:pt>
                <c:pt idx="1">
                  <c:v>35.299999999999997</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21C9-40A3-B1FB-230BDDE4E371}"/>
            </c:ext>
          </c:extLst>
        </c:ser>
        <c:dLbls>
          <c:showLegendKey val="0"/>
          <c:showVal val="0"/>
          <c:showCatName val="0"/>
          <c:showSerName val="0"/>
          <c:showPercent val="0"/>
          <c:showBubbleSize val="0"/>
        </c:dLbls>
        <c:marker val="1"/>
        <c:smooth val="0"/>
        <c:axId val="101640832"/>
        <c:axId val="108462848"/>
      </c:lineChart>
      <c:catAx>
        <c:axId val="101640832"/>
        <c:scaling>
          <c:orientation val="minMax"/>
        </c:scaling>
        <c:delete val="0"/>
        <c:axPos val="b"/>
        <c:numFmt formatCode="ge" sourceLinked="1"/>
        <c:majorTickMark val="none"/>
        <c:minorTickMark val="none"/>
        <c:tickLblPos val="none"/>
        <c:crossAx val="108462848"/>
        <c:crosses val="autoZero"/>
        <c:auto val="0"/>
        <c:lblAlgn val="ctr"/>
        <c:lblOffset val="100"/>
        <c:noMultiLvlLbl val="1"/>
      </c:catAx>
      <c:valAx>
        <c:axId val="108462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640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#N/A</c:v>
                </c:pt>
                <c:pt idx="1">
                  <c:v>5.8</c:v>
                </c:pt>
                <c:pt idx="2">
                  <c:v>0.7</c:v>
                </c:pt>
                <c:pt idx="3">
                  <c:v>0</c:v>
                </c:pt>
                <c:pt idx="4">
                  <c:v>0</c:v>
                </c:pt>
              </c:numCache>
            </c:numRef>
          </c:val>
          <c:extLst xmlns:c16r2="http://schemas.microsoft.com/office/drawing/2015/06/chart">
            <c:ext xmlns:c16="http://schemas.microsoft.com/office/drawing/2014/chart" uri="{C3380CC4-5D6E-409C-BE32-E72D297353CC}">
              <c16:uniqueId val="{00000000-74A6-4930-BD53-53D64DF4F82F}"/>
            </c:ext>
          </c:extLst>
        </c:ser>
        <c:dLbls>
          <c:showLegendKey val="0"/>
          <c:showVal val="0"/>
          <c:showCatName val="0"/>
          <c:showSerName val="0"/>
          <c:showPercent val="0"/>
          <c:showBubbleSize val="0"/>
        </c:dLbls>
        <c:gapWidth val="180"/>
        <c:overlap val="-90"/>
        <c:axId val="108499328"/>
        <c:axId val="1085012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#N/A</c:v>
                </c:pt>
                <c:pt idx="1">
                  <c:v>14.6</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74A6-4930-BD53-53D64DF4F82F}"/>
            </c:ext>
          </c:extLst>
        </c:ser>
        <c:dLbls>
          <c:showLegendKey val="0"/>
          <c:showVal val="0"/>
          <c:showCatName val="0"/>
          <c:showSerName val="0"/>
          <c:showPercent val="0"/>
          <c:showBubbleSize val="0"/>
        </c:dLbls>
        <c:marker val="1"/>
        <c:smooth val="0"/>
        <c:axId val="108499328"/>
        <c:axId val="108501248"/>
      </c:lineChart>
      <c:catAx>
        <c:axId val="108499328"/>
        <c:scaling>
          <c:orientation val="minMax"/>
        </c:scaling>
        <c:delete val="0"/>
        <c:axPos val="b"/>
        <c:numFmt formatCode="ge" sourceLinked="1"/>
        <c:majorTickMark val="none"/>
        <c:minorTickMark val="none"/>
        <c:tickLblPos val="none"/>
        <c:crossAx val="108501248"/>
        <c:crosses val="autoZero"/>
        <c:auto val="0"/>
        <c:lblAlgn val="ctr"/>
        <c:lblOffset val="100"/>
        <c:noMultiLvlLbl val="1"/>
      </c:catAx>
      <c:valAx>
        <c:axId val="108501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499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#N/A</c:v>
                </c:pt>
                <c:pt idx="1">
                  <c:v>1225.4000000000001</c:v>
                </c:pt>
                <c:pt idx="2">
                  <c:v>784.5</c:v>
                </c:pt>
                <c:pt idx="3">
                  <c:v>780.7</c:v>
                </c:pt>
                <c:pt idx="4">
                  <c:v>707.2</c:v>
                </c:pt>
              </c:numCache>
            </c:numRef>
          </c:val>
          <c:extLst xmlns:c16r2="http://schemas.microsoft.com/office/drawing/2015/06/chart">
            <c:ext xmlns:c16="http://schemas.microsoft.com/office/drawing/2014/chart" uri="{C3380CC4-5D6E-409C-BE32-E72D297353CC}">
              <c16:uniqueId val="{00000000-DC43-4861-B386-1F0250A62C8C}"/>
            </c:ext>
          </c:extLst>
        </c:ser>
        <c:dLbls>
          <c:showLegendKey val="0"/>
          <c:showVal val="0"/>
          <c:showCatName val="0"/>
          <c:showSerName val="0"/>
          <c:showPercent val="0"/>
          <c:showBubbleSize val="0"/>
        </c:dLbls>
        <c:gapWidth val="180"/>
        <c:overlap val="-90"/>
        <c:axId val="108522496"/>
        <c:axId val="10852876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#N/A</c:v>
                </c:pt>
                <c:pt idx="1">
                  <c:v>102</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DC43-4861-B386-1F0250A62C8C}"/>
            </c:ext>
          </c:extLst>
        </c:ser>
        <c:dLbls>
          <c:showLegendKey val="0"/>
          <c:showVal val="0"/>
          <c:showCatName val="0"/>
          <c:showSerName val="0"/>
          <c:showPercent val="0"/>
          <c:showBubbleSize val="0"/>
        </c:dLbls>
        <c:marker val="1"/>
        <c:smooth val="0"/>
        <c:axId val="108522496"/>
        <c:axId val="108528768"/>
      </c:lineChart>
      <c:catAx>
        <c:axId val="108522496"/>
        <c:scaling>
          <c:orientation val="minMax"/>
        </c:scaling>
        <c:delete val="0"/>
        <c:axPos val="b"/>
        <c:numFmt formatCode="ge" sourceLinked="1"/>
        <c:majorTickMark val="none"/>
        <c:minorTickMark val="none"/>
        <c:tickLblPos val="none"/>
        <c:crossAx val="108528768"/>
        <c:crosses val="autoZero"/>
        <c:auto val="0"/>
        <c:lblAlgn val="ctr"/>
        <c:lblOffset val="100"/>
        <c:noMultiLvlLbl val="1"/>
      </c:catAx>
      <c:valAx>
        <c:axId val="108528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522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6A-4439-B997-30ADB83BED5A}"/>
            </c:ext>
          </c:extLst>
        </c:ser>
        <c:dLbls>
          <c:showLegendKey val="0"/>
          <c:showVal val="0"/>
          <c:showCatName val="0"/>
          <c:showSerName val="0"/>
          <c:showPercent val="0"/>
          <c:showBubbleSize val="0"/>
        </c:dLbls>
        <c:gapWidth val="180"/>
        <c:overlap val="-90"/>
        <c:axId val="108590976"/>
        <c:axId val="10859315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6A-4439-B997-30ADB83BED5A}"/>
            </c:ext>
          </c:extLst>
        </c:ser>
        <c:dLbls>
          <c:showLegendKey val="0"/>
          <c:showVal val="0"/>
          <c:showCatName val="0"/>
          <c:showSerName val="0"/>
          <c:showPercent val="0"/>
          <c:showBubbleSize val="0"/>
        </c:dLbls>
        <c:marker val="1"/>
        <c:smooth val="0"/>
        <c:axId val="108590976"/>
        <c:axId val="108593152"/>
      </c:lineChart>
      <c:catAx>
        <c:axId val="108590976"/>
        <c:scaling>
          <c:orientation val="minMax"/>
        </c:scaling>
        <c:delete val="0"/>
        <c:axPos val="b"/>
        <c:numFmt formatCode="ge" sourceLinked="1"/>
        <c:majorTickMark val="none"/>
        <c:minorTickMark val="none"/>
        <c:tickLblPos val="none"/>
        <c:crossAx val="108593152"/>
        <c:crosses val="autoZero"/>
        <c:auto val="0"/>
        <c:lblAlgn val="ctr"/>
        <c:lblOffset val="100"/>
        <c:noMultiLvlLbl val="1"/>
      </c:catAx>
      <c:valAx>
        <c:axId val="108593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0859097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#N/A</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79F-4FC1-8819-264280482B76}"/>
            </c:ext>
          </c:extLst>
        </c:ser>
        <c:dLbls>
          <c:showLegendKey val="0"/>
          <c:showVal val="0"/>
          <c:showCatName val="0"/>
          <c:showSerName val="0"/>
          <c:showPercent val="0"/>
          <c:showBubbleSize val="0"/>
        </c:dLbls>
        <c:gapWidth val="180"/>
        <c:overlap val="-90"/>
        <c:axId val="108627072"/>
        <c:axId val="10862899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#N/A</c:v>
                </c:pt>
                <c:pt idx="1">
                  <c:v>74.599999999999994</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F79F-4FC1-8819-264280482B76}"/>
            </c:ext>
          </c:extLst>
        </c:ser>
        <c:dLbls>
          <c:showLegendKey val="0"/>
          <c:showVal val="0"/>
          <c:showCatName val="0"/>
          <c:showSerName val="0"/>
          <c:showPercent val="0"/>
          <c:showBubbleSize val="0"/>
        </c:dLbls>
        <c:marker val="1"/>
        <c:smooth val="0"/>
        <c:axId val="108627072"/>
        <c:axId val="108628992"/>
      </c:lineChart>
      <c:catAx>
        <c:axId val="108627072"/>
        <c:scaling>
          <c:orientation val="minMax"/>
        </c:scaling>
        <c:delete val="0"/>
        <c:axPos val="b"/>
        <c:numFmt formatCode="ge" sourceLinked="1"/>
        <c:majorTickMark val="none"/>
        <c:minorTickMark val="none"/>
        <c:tickLblPos val="none"/>
        <c:crossAx val="108628992"/>
        <c:crosses val="autoZero"/>
        <c:auto val="0"/>
        <c:lblAlgn val="ctr"/>
        <c:lblOffset val="100"/>
        <c:noMultiLvlLbl val="1"/>
      </c:catAx>
      <c:valAx>
        <c:axId val="108628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627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4D-44AE-9E34-AA8805C248CA}"/>
            </c:ext>
          </c:extLst>
        </c:ser>
        <c:dLbls>
          <c:showLegendKey val="0"/>
          <c:showVal val="0"/>
          <c:showCatName val="0"/>
          <c:showSerName val="0"/>
          <c:showPercent val="0"/>
          <c:showBubbleSize val="0"/>
        </c:dLbls>
        <c:gapWidth val="180"/>
        <c:overlap val="-90"/>
        <c:axId val="108282240"/>
        <c:axId val="10828416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4D-44AE-9E34-AA8805C248CA}"/>
            </c:ext>
          </c:extLst>
        </c:ser>
        <c:dLbls>
          <c:showLegendKey val="0"/>
          <c:showVal val="0"/>
          <c:showCatName val="0"/>
          <c:showSerName val="0"/>
          <c:showPercent val="0"/>
          <c:showBubbleSize val="0"/>
        </c:dLbls>
        <c:marker val="1"/>
        <c:smooth val="0"/>
        <c:axId val="108282240"/>
        <c:axId val="108284160"/>
      </c:lineChart>
      <c:catAx>
        <c:axId val="108282240"/>
        <c:scaling>
          <c:orientation val="minMax"/>
        </c:scaling>
        <c:delete val="0"/>
        <c:axPos val="b"/>
        <c:numFmt formatCode="ge" sourceLinked="1"/>
        <c:majorTickMark val="none"/>
        <c:minorTickMark val="none"/>
        <c:tickLblPos val="none"/>
        <c:crossAx val="108284160"/>
        <c:crosses val="autoZero"/>
        <c:auto val="0"/>
        <c:lblAlgn val="ctr"/>
        <c:lblOffset val="100"/>
        <c:noMultiLvlLbl val="1"/>
      </c:catAx>
      <c:valAx>
        <c:axId val="108284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282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93-4429-AA7F-436E8F55707C}"/>
            </c:ext>
          </c:extLst>
        </c:ser>
        <c:dLbls>
          <c:showLegendKey val="0"/>
          <c:showVal val="0"/>
          <c:showCatName val="0"/>
          <c:showSerName val="0"/>
          <c:showPercent val="0"/>
          <c:showBubbleSize val="0"/>
        </c:dLbls>
        <c:gapWidth val="180"/>
        <c:overlap val="-90"/>
        <c:axId val="108318080"/>
        <c:axId val="10832435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93-4429-AA7F-436E8F55707C}"/>
            </c:ext>
          </c:extLst>
        </c:ser>
        <c:dLbls>
          <c:showLegendKey val="0"/>
          <c:showVal val="0"/>
          <c:showCatName val="0"/>
          <c:showSerName val="0"/>
          <c:showPercent val="0"/>
          <c:showBubbleSize val="0"/>
        </c:dLbls>
        <c:marker val="1"/>
        <c:smooth val="0"/>
        <c:axId val="108318080"/>
        <c:axId val="108324352"/>
      </c:lineChart>
      <c:catAx>
        <c:axId val="108318080"/>
        <c:scaling>
          <c:orientation val="minMax"/>
        </c:scaling>
        <c:delete val="0"/>
        <c:axPos val="b"/>
        <c:numFmt formatCode="ge" sourceLinked="1"/>
        <c:majorTickMark val="none"/>
        <c:minorTickMark val="none"/>
        <c:tickLblPos val="none"/>
        <c:crossAx val="108324352"/>
        <c:crosses val="autoZero"/>
        <c:auto val="0"/>
        <c:lblAlgn val="ctr"/>
        <c:lblOffset val="100"/>
        <c:noMultiLvlLbl val="1"/>
      </c:catAx>
      <c:valAx>
        <c:axId val="108324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318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0C-49DF-A680-BECD744EC384}"/>
            </c:ext>
          </c:extLst>
        </c:ser>
        <c:dLbls>
          <c:showLegendKey val="0"/>
          <c:showVal val="0"/>
          <c:showCatName val="0"/>
          <c:showSerName val="0"/>
          <c:showPercent val="0"/>
          <c:showBubbleSize val="0"/>
        </c:dLbls>
        <c:gapWidth val="180"/>
        <c:overlap val="-90"/>
        <c:axId val="108358272"/>
        <c:axId val="10836044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0C-49DF-A680-BECD744EC384}"/>
            </c:ext>
          </c:extLst>
        </c:ser>
        <c:dLbls>
          <c:showLegendKey val="0"/>
          <c:showVal val="0"/>
          <c:showCatName val="0"/>
          <c:showSerName val="0"/>
          <c:showPercent val="0"/>
          <c:showBubbleSize val="0"/>
        </c:dLbls>
        <c:marker val="1"/>
        <c:smooth val="0"/>
        <c:axId val="108358272"/>
        <c:axId val="108360448"/>
      </c:lineChart>
      <c:catAx>
        <c:axId val="108358272"/>
        <c:scaling>
          <c:orientation val="minMax"/>
        </c:scaling>
        <c:delete val="0"/>
        <c:axPos val="b"/>
        <c:numFmt formatCode="ge" sourceLinked="1"/>
        <c:majorTickMark val="none"/>
        <c:minorTickMark val="none"/>
        <c:tickLblPos val="none"/>
        <c:crossAx val="108360448"/>
        <c:crosses val="autoZero"/>
        <c:auto val="0"/>
        <c:lblAlgn val="ctr"/>
        <c:lblOffset val="100"/>
        <c:noMultiLvlLbl val="1"/>
      </c:catAx>
      <c:valAx>
        <c:axId val="108360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0835827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AC-4032-AED5-5C3BE2181BB2}"/>
            </c:ext>
          </c:extLst>
        </c:ser>
        <c:dLbls>
          <c:showLegendKey val="0"/>
          <c:showVal val="0"/>
          <c:showCatName val="0"/>
          <c:showSerName val="0"/>
          <c:showPercent val="0"/>
          <c:showBubbleSize val="0"/>
        </c:dLbls>
        <c:gapWidth val="180"/>
        <c:overlap val="-90"/>
        <c:axId val="108390272"/>
        <c:axId val="10892902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AC-4032-AED5-5C3BE2181BB2}"/>
            </c:ext>
          </c:extLst>
        </c:ser>
        <c:dLbls>
          <c:showLegendKey val="0"/>
          <c:showVal val="0"/>
          <c:showCatName val="0"/>
          <c:showSerName val="0"/>
          <c:showPercent val="0"/>
          <c:showBubbleSize val="0"/>
        </c:dLbls>
        <c:marker val="1"/>
        <c:smooth val="0"/>
        <c:axId val="108390272"/>
        <c:axId val="108929024"/>
      </c:lineChart>
      <c:catAx>
        <c:axId val="108390272"/>
        <c:scaling>
          <c:orientation val="minMax"/>
        </c:scaling>
        <c:delete val="0"/>
        <c:axPos val="b"/>
        <c:numFmt formatCode="ge" sourceLinked="1"/>
        <c:majorTickMark val="none"/>
        <c:minorTickMark val="none"/>
        <c:tickLblPos val="none"/>
        <c:crossAx val="108929024"/>
        <c:crosses val="autoZero"/>
        <c:auto val="0"/>
        <c:lblAlgn val="ctr"/>
        <c:lblOffset val="100"/>
        <c:noMultiLvlLbl val="1"/>
      </c:catAx>
      <c:valAx>
        <c:axId val="108929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390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E4-40BE-8FB3-6243948F074B}"/>
            </c:ext>
          </c:extLst>
        </c:ser>
        <c:dLbls>
          <c:showLegendKey val="0"/>
          <c:showVal val="0"/>
          <c:showCatName val="0"/>
          <c:showSerName val="0"/>
          <c:showPercent val="0"/>
          <c:showBubbleSize val="0"/>
        </c:dLbls>
        <c:gapWidth val="180"/>
        <c:overlap val="-90"/>
        <c:axId val="108967040"/>
        <c:axId val="108968960"/>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E4-40BE-8FB3-6243948F074B}"/>
            </c:ext>
          </c:extLst>
        </c:ser>
        <c:dLbls>
          <c:showLegendKey val="0"/>
          <c:showVal val="0"/>
          <c:showCatName val="0"/>
          <c:showSerName val="0"/>
          <c:showPercent val="0"/>
          <c:showBubbleSize val="0"/>
        </c:dLbls>
        <c:marker val="1"/>
        <c:smooth val="0"/>
        <c:axId val="108967040"/>
        <c:axId val="108968960"/>
      </c:lineChart>
      <c:catAx>
        <c:axId val="108967040"/>
        <c:scaling>
          <c:orientation val="minMax"/>
        </c:scaling>
        <c:delete val="0"/>
        <c:axPos val="b"/>
        <c:numFmt formatCode="ge" sourceLinked="1"/>
        <c:majorTickMark val="none"/>
        <c:minorTickMark val="none"/>
        <c:tickLblPos val="none"/>
        <c:crossAx val="108968960"/>
        <c:crosses val="autoZero"/>
        <c:auto val="0"/>
        <c:lblAlgn val="ctr"/>
        <c:lblOffset val="100"/>
        <c:noMultiLvlLbl val="1"/>
      </c:catAx>
      <c:valAx>
        <c:axId val="108968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967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19-45FC-9A3D-4C2018DC8C0A}"/>
            </c:ext>
          </c:extLst>
        </c:ser>
        <c:dLbls>
          <c:showLegendKey val="0"/>
          <c:showVal val="0"/>
          <c:showCatName val="0"/>
          <c:showSerName val="0"/>
          <c:showPercent val="0"/>
          <c:showBubbleSize val="0"/>
        </c:dLbls>
        <c:gapWidth val="180"/>
        <c:overlap val="-90"/>
        <c:axId val="110125440"/>
        <c:axId val="11012736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19-45FC-9A3D-4C2018DC8C0A}"/>
            </c:ext>
          </c:extLst>
        </c:ser>
        <c:dLbls>
          <c:showLegendKey val="0"/>
          <c:showVal val="0"/>
          <c:showCatName val="0"/>
          <c:showSerName val="0"/>
          <c:showPercent val="0"/>
          <c:showBubbleSize val="0"/>
        </c:dLbls>
        <c:marker val="1"/>
        <c:smooth val="0"/>
        <c:axId val="110125440"/>
        <c:axId val="110127360"/>
      </c:lineChart>
      <c:catAx>
        <c:axId val="110125440"/>
        <c:scaling>
          <c:orientation val="minMax"/>
        </c:scaling>
        <c:delete val="0"/>
        <c:axPos val="b"/>
        <c:numFmt formatCode="ge" sourceLinked="1"/>
        <c:majorTickMark val="none"/>
        <c:minorTickMark val="none"/>
        <c:tickLblPos val="none"/>
        <c:crossAx val="110127360"/>
        <c:crosses val="autoZero"/>
        <c:auto val="0"/>
        <c:lblAlgn val="ctr"/>
        <c:lblOffset val="100"/>
        <c:noMultiLvlLbl val="1"/>
      </c:catAx>
      <c:valAx>
        <c:axId val="110127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125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E9-461C-B9B4-ECB70CF75E45}"/>
            </c:ext>
          </c:extLst>
        </c:ser>
        <c:dLbls>
          <c:showLegendKey val="0"/>
          <c:showVal val="0"/>
          <c:showCatName val="0"/>
          <c:showSerName val="0"/>
          <c:showPercent val="0"/>
          <c:showBubbleSize val="0"/>
        </c:dLbls>
        <c:gapWidth val="180"/>
        <c:overlap val="-90"/>
        <c:axId val="110144896"/>
        <c:axId val="110159360"/>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E9-461C-B9B4-ECB70CF75E45}"/>
            </c:ext>
          </c:extLst>
        </c:ser>
        <c:dLbls>
          <c:showLegendKey val="0"/>
          <c:showVal val="0"/>
          <c:showCatName val="0"/>
          <c:showSerName val="0"/>
          <c:showPercent val="0"/>
          <c:showBubbleSize val="0"/>
        </c:dLbls>
        <c:marker val="1"/>
        <c:smooth val="0"/>
        <c:axId val="110144896"/>
        <c:axId val="110159360"/>
      </c:lineChart>
      <c:catAx>
        <c:axId val="110144896"/>
        <c:scaling>
          <c:orientation val="minMax"/>
        </c:scaling>
        <c:delete val="0"/>
        <c:axPos val="b"/>
        <c:numFmt formatCode="ge" sourceLinked="1"/>
        <c:majorTickMark val="none"/>
        <c:minorTickMark val="none"/>
        <c:tickLblPos val="none"/>
        <c:crossAx val="110159360"/>
        <c:crosses val="autoZero"/>
        <c:auto val="0"/>
        <c:lblAlgn val="ctr"/>
        <c:lblOffset val="100"/>
        <c:noMultiLvlLbl val="1"/>
      </c:catAx>
      <c:valAx>
        <c:axId val="11015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144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B8-47FB-B1E4-DD7C2FAC8DF4}"/>
            </c:ext>
          </c:extLst>
        </c:ser>
        <c:dLbls>
          <c:showLegendKey val="0"/>
          <c:showVal val="0"/>
          <c:showCatName val="0"/>
          <c:showSerName val="0"/>
          <c:showPercent val="0"/>
          <c:showBubbleSize val="0"/>
        </c:dLbls>
        <c:gapWidth val="180"/>
        <c:overlap val="-90"/>
        <c:axId val="110185472"/>
        <c:axId val="11020403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B8-47FB-B1E4-DD7C2FAC8DF4}"/>
            </c:ext>
          </c:extLst>
        </c:ser>
        <c:dLbls>
          <c:showLegendKey val="0"/>
          <c:showVal val="0"/>
          <c:showCatName val="0"/>
          <c:showSerName val="0"/>
          <c:showPercent val="0"/>
          <c:showBubbleSize val="0"/>
        </c:dLbls>
        <c:marker val="1"/>
        <c:smooth val="0"/>
        <c:axId val="110185472"/>
        <c:axId val="110204032"/>
      </c:lineChart>
      <c:catAx>
        <c:axId val="110185472"/>
        <c:scaling>
          <c:orientation val="minMax"/>
        </c:scaling>
        <c:delete val="0"/>
        <c:axPos val="b"/>
        <c:numFmt formatCode="ge" sourceLinked="1"/>
        <c:majorTickMark val="none"/>
        <c:minorTickMark val="none"/>
        <c:tickLblPos val="none"/>
        <c:crossAx val="110204032"/>
        <c:crosses val="autoZero"/>
        <c:auto val="0"/>
        <c:lblAlgn val="ctr"/>
        <c:lblOffset val="100"/>
        <c:noMultiLvlLbl val="1"/>
      </c:catAx>
      <c:valAx>
        <c:axId val="110204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185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A7-4966-A734-8859A98A1E01}"/>
            </c:ext>
          </c:extLst>
        </c:ser>
        <c:dLbls>
          <c:showLegendKey val="0"/>
          <c:showVal val="0"/>
          <c:showCatName val="0"/>
          <c:showSerName val="0"/>
          <c:showPercent val="0"/>
          <c:showBubbleSize val="0"/>
        </c:dLbls>
        <c:gapWidth val="180"/>
        <c:overlap val="-90"/>
        <c:axId val="110373504"/>
        <c:axId val="110375680"/>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A7-4966-A734-8859A98A1E01}"/>
            </c:ext>
          </c:extLst>
        </c:ser>
        <c:dLbls>
          <c:showLegendKey val="0"/>
          <c:showVal val="0"/>
          <c:showCatName val="0"/>
          <c:showSerName val="0"/>
          <c:showPercent val="0"/>
          <c:showBubbleSize val="0"/>
        </c:dLbls>
        <c:marker val="1"/>
        <c:smooth val="0"/>
        <c:axId val="110373504"/>
        <c:axId val="110375680"/>
      </c:lineChart>
      <c:catAx>
        <c:axId val="110373504"/>
        <c:scaling>
          <c:orientation val="minMax"/>
        </c:scaling>
        <c:delete val="0"/>
        <c:axPos val="b"/>
        <c:numFmt formatCode="ge" sourceLinked="1"/>
        <c:majorTickMark val="none"/>
        <c:minorTickMark val="none"/>
        <c:tickLblPos val="none"/>
        <c:crossAx val="110375680"/>
        <c:crosses val="autoZero"/>
        <c:auto val="0"/>
        <c:lblAlgn val="ctr"/>
        <c:lblOffset val="100"/>
        <c:noMultiLvlLbl val="1"/>
      </c:catAx>
      <c:valAx>
        <c:axId val="110375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373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0C-434E-AEA7-01240674640F}"/>
            </c:ext>
          </c:extLst>
        </c:ser>
        <c:dLbls>
          <c:showLegendKey val="0"/>
          <c:showVal val="0"/>
          <c:showCatName val="0"/>
          <c:showSerName val="0"/>
          <c:showPercent val="0"/>
          <c:showBubbleSize val="0"/>
        </c:dLbls>
        <c:gapWidth val="180"/>
        <c:overlap val="-90"/>
        <c:axId val="110417792"/>
        <c:axId val="110305280"/>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0C-434E-AEA7-01240674640F}"/>
            </c:ext>
          </c:extLst>
        </c:ser>
        <c:dLbls>
          <c:showLegendKey val="0"/>
          <c:showVal val="0"/>
          <c:showCatName val="0"/>
          <c:showSerName val="0"/>
          <c:showPercent val="0"/>
          <c:showBubbleSize val="0"/>
        </c:dLbls>
        <c:marker val="1"/>
        <c:smooth val="0"/>
        <c:axId val="110417792"/>
        <c:axId val="110305280"/>
      </c:lineChart>
      <c:catAx>
        <c:axId val="110417792"/>
        <c:scaling>
          <c:orientation val="minMax"/>
        </c:scaling>
        <c:delete val="0"/>
        <c:axPos val="b"/>
        <c:numFmt formatCode="ge" sourceLinked="1"/>
        <c:majorTickMark val="none"/>
        <c:minorTickMark val="none"/>
        <c:tickLblPos val="none"/>
        <c:crossAx val="110305280"/>
        <c:crosses val="autoZero"/>
        <c:auto val="0"/>
        <c:lblAlgn val="ctr"/>
        <c:lblOffset val="100"/>
        <c:noMultiLvlLbl val="1"/>
      </c:catAx>
      <c:valAx>
        <c:axId val="110305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417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75-4CB0-9F7D-0F72D759091D}"/>
            </c:ext>
          </c:extLst>
        </c:ser>
        <c:dLbls>
          <c:showLegendKey val="0"/>
          <c:showVal val="0"/>
          <c:showCatName val="0"/>
          <c:showSerName val="0"/>
          <c:showPercent val="0"/>
          <c:showBubbleSize val="0"/>
        </c:dLbls>
        <c:gapWidth val="180"/>
        <c:overlap val="-90"/>
        <c:axId val="110327296"/>
        <c:axId val="11032921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75-4CB0-9F7D-0F72D759091D}"/>
            </c:ext>
          </c:extLst>
        </c:ser>
        <c:dLbls>
          <c:showLegendKey val="0"/>
          <c:showVal val="0"/>
          <c:showCatName val="0"/>
          <c:showSerName val="0"/>
          <c:showPercent val="0"/>
          <c:showBubbleSize val="0"/>
        </c:dLbls>
        <c:marker val="1"/>
        <c:smooth val="0"/>
        <c:axId val="110327296"/>
        <c:axId val="110329216"/>
      </c:lineChart>
      <c:catAx>
        <c:axId val="110327296"/>
        <c:scaling>
          <c:orientation val="minMax"/>
        </c:scaling>
        <c:delete val="0"/>
        <c:axPos val="b"/>
        <c:numFmt formatCode="ge" sourceLinked="1"/>
        <c:majorTickMark val="none"/>
        <c:minorTickMark val="none"/>
        <c:tickLblPos val="none"/>
        <c:crossAx val="110329216"/>
        <c:crosses val="autoZero"/>
        <c:auto val="0"/>
        <c:lblAlgn val="ctr"/>
        <c:lblOffset val="100"/>
        <c:noMultiLvlLbl val="1"/>
      </c:catAx>
      <c:valAx>
        <c:axId val="110329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327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EE-4344-BED6-9522BED91A35}"/>
            </c:ext>
          </c:extLst>
        </c:ser>
        <c:dLbls>
          <c:showLegendKey val="0"/>
          <c:showVal val="0"/>
          <c:showCatName val="0"/>
          <c:showSerName val="0"/>
          <c:showPercent val="0"/>
          <c:showBubbleSize val="0"/>
        </c:dLbls>
        <c:gapWidth val="180"/>
        <c:overlap val="-90"/>
        <c:axId val="110437120"/>
        <c:axId val="110439040"/>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EE-4344-BED6-9522BED91A35}"/>
            </c:ext>
          </c:extLst>
        </c:ser>
        <c:dLbls>
          <c:showLegendKey val="0"/>
          <c:showVal val="0"/>
          <c:showCatName val="0"/>
          <c:showSerName val="0"/>
          <c:showPercent val="0"/>
          <c:showBubbleSize val="0"/>
        </c:dLbls>
        <c:marker val="1"/>
        <c:smooth val="0"/>
        <c:axId val="110437120"/>
        <c:axId val="110439040"/>
      </c:lineChart>
      <c:catAx>
        <c:axId val="110437120"/>
        <c:scaling>
          <c:orientation val="minMax"/>
        </c:scaling>
        <c:delete val="0"/>
        <c:axPos val="b"/>
        <c:numFmt formatCode="ge" sourceLinked="1"/>
        <c:majorTickMark val="none"/>
        <c:minorTickMark val="none"/>
        <c:tickLblPos val="none"/>
        <c:crossAx val="110439040"/>
        <c:crosses val="autoZero"/>
        <c:auto val="0"/>
        <c:lblAlgn val="ctr"/>
        <c:lblOffset val="100"/>
        <c:noMultiLvlLbl val="1"/>
      </c:catAx>
      <c:valAx>
        <c:axId val="110439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437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86-42D1-9AEB-E6D365BA83A8}"/>
            </c:ext>
          </c:extLst>
        </c:ser>
        <c:dLbls>
          <c:showLegendKey val="0"/>
          <c:showVal val="0"/>
          <c:showCatName val="0"/>
          <c:showSerName val="0"/>
          <c:showPercent val="0"/>
          <c:showBubbleSize val="0"/>
        </c:dLbls>
        <c:gapWidth val="180"/>
        <c:overlap val="-90"/>
        <c:axId val="110472576"/>
        <c:axId val="11047884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86-42D1-9AEB-E6D365BA83A8}"/>
            </c:ext>
          </c:extLst>
        </c:ser>
        <c:dLbls>
          <c:showLegendKey val="0"/>
          <c:showVal val="0"/>
          <c:showCatName val="0"/>
          <c:showSerName val="0"/>
          <c:showPercent val="0"/>
          <c:showBubbleSize val="0"/>
        </c:dLbls>
        <c:marker val="1"/>
        <c:smooth val="0"/>
        <c:axId val="110472576"/>
        <c:axId val="110478848"/>
      </c:lineChart>
      <c:catAx>
        <c:axId val="110472576"/>
        <c:scaling>
          <c:orientation val="minMax"/>
        </c:scaling>
        <c:delete val="0"/>
        <c:axPos val="b"/>
        <c:numFmt formatCode="ge" sourceLinked="1"/>
        <c:majorTickMark val="none"/>
        <c:minorTickMark val="none"/>
        <c:tickLblPos val="none"/>
        <c:crossAx val="110478848"/>
        <c:crosses val="autoZero"/>
        <c:auto val="0"/>
        <c:lblAlgn val="ctr"/>
        <c:lblOffset val="100"/>
        <c:noMultiLvlLbl val="1"/>
      </c:catAx>
      <c:valAx>
        <c:axId val="110478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472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1F-4B59-8405-F4F2DA83846D}"/>
            </c:ext>
          </c:extLst>
        </c:ser>
        <c:dLbls>
          <c:showLegendKey val="0"/>
          <c:showVal val="0"/>
          <c:showCatName val="0"/>
          <c:showSerName val="0"/>
          <c:showPercent val="0"/>
          <c:showBubbleSize val="0"/>
        </c:dLbls>
        <c:gapWidth val="180"/>
        <c:overlap val="-90"/>
        <c:axId val="110520960"/>
        <c:axId val="11053542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1F-4B59-8405-F4F2DA83846D}"/>
            </c:ext>
          </c:extLst>
        </c:ser>
        <c:dLbls>
          <c:showLegendKey val="0"/>
          <c:showVal val="0"/>
          <c:showCatName val="0"/>
          <c:showSerName val="0"/>
          <c:showPercent val="0"/>
          <c:showBubbleSize val="0"/>
        </c:dLbls>
        <c:marker val="1"/>
        <c:smooth val="0"/>
        <c:axId val="110520960"/>
        <c:axId val="110535424"/>
      </c:lineChart>
      <c:catAx>
        <c:axId val="110520960"/>
        <c:scaling>
          <c:orientation val="minMax"/>
        </c:scaling>
        <c:delete val="0"/>
        <c:axPos val="b"/>
        <c:numFmt formatCode="ge" sourceLinked="1"/>
        <c:majorTickMark val="none"/>
        <c:minorTickMark val="none"/>
        <c:tickLblPos val="none"/>
        <c:crossAx val="110535424"/>
        <c:crosses val="autoZero"/>
        <c:auto val="0"/>
        <c:lblAlgn val="ctr"/>
        <c:lblOffset val="100"/>
        <c:noMultiLvlLbl val="1"/>
      </c:catAx>
      <c:valAx>
        <c:axId val="110535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5209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5E-4418-B634-96E5387B5E9D}"/>
            </c:ext>
          </c:extLst>
        </c:ser>
        <c:dLbls>
          <c:showLegendKey val="0"/>
          <c:showVal val="0"/>
          <c:showCatName val="0"/>
          <c:showSerName val="0"/>
          <c:showPercent val="0"/>
          <c:showBubbleSize val="0"/>
        </c:dLbls>
        <c:gapWidth val="180"/>
        <c:overlap val="-90"/>
        <c:axId val="108726144"/>
        <c:axId val="10872832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5E-4418-B634-96E5387B5E9D}"/>
            </c:ext>
          </c:extLst>
        </c:ser>
        <c:dLbls>
          <c:showLegendKey val="0"/>
          <c:showVal val="0"/>
          <c:showCatName val="0"/>
          <c:showSerName val="0"/>
          <c:showPercent val="0"/>
          <c:showBubbleSize val="0"/>
        </c:dLbls>
        <c:marker val="1"/>
        <c:smooth val="0"/>
        <c:axId val="108726144"/>
        <c:axId val="108728320"/>
      </c:lineChart>
      <c:catAx>
        <c:axId val="108726144"/>
        <c:scaling>
          <c:orientation val="minMax"/>
        </c:scaling>
        <c:delete val="0"/>
        <c:axPos val="b"/>
        <c:numFmt formatCode="ge" sourceLinked="1"/>
        <c:majorTickMark val="none"/>
        <c:minorTickMark val="none"/>
        <c:tickLblPos val="none"/>
        <c:crossAx val="108728320"/>
        <c:crosses val="autoZero"/>
        <c:auto val="0"/>
        <c:lblAlgn val="ctr"/>
        <c:lblOffset val="100"/>
        <c:noMultiLvlLbl val="1"/>
      </c:catAx>
      <c:valAx>
        <c:axId val="108728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726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9.1</c:v>
                </c:pt>
                <c:pt idx="2">
                  <c:v>14.2</c:v>
                </c:pt>
                <c:pt idx="3">
                  <c:v>14.4</c:v>
                </c:pt>
                <c:pt idx="4">
                  <c:v>13.8</c:v>
                </c:pt>
              </c:numCache>
            </c:numRef>
          </c:val>
          <c:extLst xmlns:c16r2="http://schemas.microsoft.com/office/drawing/2015/06/chart">
            <c:ext xmlns:c16="http://schemas.microsoft.com/office/drawing/2014/chart" uri="{C3380CC4-5D6E-409C-BE32-E72D297353CC}">
              <c16:uniqueId val="{00000000-07CA-4CA0-A721-237CAA3238A7}"/>
            </c:ext>
          </c:extLst>
        </c:ser>
        <c:dLbls>
          <c:showLegendKey val="0"/>
          <c:showVal val="0"/>
          <c:showCatName val="0"/>
          <c:showSerName val="0"/>
          <c:showPercent val="0"/>
          <c:showBubbleSize val="0"/>
        </c:dLbls>
        <c:gapWidth val="180"/>
        <c:overlap val="-90"/>
        <c:axId val="108782720"/>
        <c:axId val="108784640"/>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13.7</c:v>
                </c:pt>
                <c:pt idx="2">
                  <c:v>12</c:v>
                </c:pt>
                <c:pt idx="3">
                  <c:v>14.5</c:v>
                </c:pt>
                <c:pt idx="4">
                  <c:v>14.9</c:v>
                </c:pt>
              </c:numCache>
            </c:numRef>
          </c:val>
          <c:smooth val="0"/>
          <c:extLst xmlns:c16r2="http://schemas.microsoft.com/office/drawing/2015/06/chart">
            <c:ext xmlns:c16="http://schemas.microsoft.com/office/drawing/2014/chart" uri="{C3380CC4-5D6E-409C-BE32-E72D297353CC}">
              <c16:uniqueId val="{00000001-07CA-4CA0-A721-237CAA3238A7}"/>
            </c:ext>
          </c:extLst>
        </c:ser>
        <c:dLbls>
          <c:showLegendKey val="0"/>
          <c:showVal val="0"/>
          <c:showCatName val="0"/>
          <c:showSerName val="0"/>
          <c:showPercent val="0"/>
          <c:showBubbleSize val="0"/>
        </c:dLbls>
        <c:marker val="1"/>
        <c:smooth val="0"/>
        <c:axId val="108782720"/>
        <c:axId val="108784640"/>
      </c:lineChart>
      <c:catAx>
        <c:axId val="108782720"/>
        <c:scaling>
          <c:orientation val="minMax"/>
        </c:scaling>
        <c:delete val="0"/>
        <c:axPos val="b"/>
        <c:numFmt formatCode="ge" sourceLinked="1"/>
        <c:majorTickMark val="none"/>
        <c:minorTickMark val="none"/>
        <c:tickLblPos val="none"/>
        <c:crossAx val="108784640"/>
        <c:crosses val="autoZero"/>
        <c:auto val="0"/>
        <c:lblAlgn val="ctr"/>
        <c:lblOffset val="100"/>
        <c:noMultiLvlLbl val="1"/>
      </c:catAx>
      <c:valAx>
        <c:axId val="108784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782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5.8</c:v>
                </c:pt>
                <c:pt idx="2">
                  <c:v>0.7</c:v>
                </c:pt>
                <c:pt idx="3">
                  <c:v>0</c:v>
                </c:pt>
                <c:pt idx="4">
                  <c:v>0</c:v>
                </c:pt>
              </c:numCache>
            </c:numRef>
          </c:val>
          <c:extLst xmlns:c16r2="http://schemas.microsoft.com/office/drawing/2015/06/chart">
            <c:ext xmlns:c16="http://schemas.microsoft.com/office/drawing/2014/chart" uri="{C3380CC4-5D6E-409C-BE32-E72D297353CC}">
              <c16:uniqueId val="{00000000-0913-4A73-B78F-8A8744A02DBA}"/>
            </c:ext>
          </c:extLst>
        </c:ser>
        <c:dLbls>
          <c:showLegendKey val="0"/>
          <c:showVal val="0"/>
          <c:showCatName val="0"/>
          <c:showSerName val="0"/>
          <c:showPercent val="0"/>
          <c:showBubbleSize val="0"/>
        </c:dLbls>
        <c:gapWidth val="180"/>
        <c:overlap val="-90"/>
        <c:axId val="108818816"/>
        <c:axId val="108820736"/>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2.5</c:v>
                </c:pt>
                <c:pt idx="2">
                  <c:v>0.3</c:v>
                </c:pt>
                <c:pt idx="3">
                  <c:v>0.3</c:v>
                </c:pt>
                <c:pt idx="4">
                  <c:v>0.3</c:v>
                </c:pt>
              </c:numCache>
            </c:numRef>
          </c:val>
          <c:smooth val="0"/>
          <c:extLst xmlns:c16r2="http://schemas.microsoft.com/office/drawing/2015/06/chart">
            <c:ext xmlns:c16="http://schemas.microsoft.com/office/drawing/2014/chart" uri="{C3380CC4-5D6E-409C-BE32-E72D297353CC}">
              <c16:uniqueId val="{00000001-0913-4A73-B78F-8A8744A02DBA}"/>
            </c:ext>
          </c:extLst>
        </c:ser>
        <c:dLbls>
          <c:showLegendKey val="0"/>
          <c:showVal val="0"/>
          <c:showCatName val="0"/>
          <c:showSerName val="0"/>
          <c:showPercent val="0"/>
          <c:showBubbleSize val="0"/>
        </c:dLbls>
        <c:marker val="1"/>
        <c:smooth val="0"/>
        <c:axId val="108818816"/>
        <c:axId val="108820736"/>
      </c:lineChart>
      <c:catAx>
        <c:axId val="108818816"/>
        <c:scaling>
          <c:orientation val="minMax"/>
        </c:scaling>
        <c:delete val="0"/>
        <c:axPos val="b"/>
        <c:numFmt formatCode="ge" sourceLinked="1"/>
        <c:majorTickMark val="none"/>
        <c:minorTickMark val="none"/>
        <c:tickLblPos val="none"/>
        <c:crossAx val="108820736"/>
        <c:crosses val="autoZero"/>
        <c:auto val="0"/>
        <c:lblAlgn val="ctr"/>
        <c:lblOffset val="100"/>
        <c:noMultiLvlLbl val="1"/>
      </c:catAx>
      <c:valAx>
        <c:axId val="10882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818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1225.4000000000001</c:v>
                </c:pt>
                <c:pt idx="2">
                  <c:v>784.5</c:v>
                </c:pt>
                <c:pt idx="3">
                  <c:v>780.7</c:v>
                </c:pt>
                <c:pt idx="4">
                  <c:v>707.2</c:v>
                </c:pt>
              </c:numCache>
            </c:numRef>
          </c:val>
          <c:extLst xmlns:c16r2="http://schemas.microsoft.com/office/drawing/2015/06/chart">
            <c:ext xmlns:c16="http://schemas.microsoft.com/office/drawing/2014/chart" uri="{C3380CC4-5D6E-409C-BE32-E72D297353CC}">
              <c16:uniqueId val="{00000000-380C-4BD6-8A0D-EAAA60BA62A6}"/>
            </c:ext>
          </c:extLst>
        </c:ser>
        <c:dLbls>
          <c:showLegendKey val="0"/>
          <c:showVal val="0"/>
          <c:showCatName val="0"/>
          <c:showSerName val="0"/>
          <c:showPercent val="0"/>
          <c:showBubbleSize val="0"/>
        </c:dLbls>
        <c:gapWidth val="180"/>
        <c:overlap val="-90"/>
        <c:axId val="108866560"/>
        <c:axId val="10886873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259</c:v>
                </c:pt>
                <c:pt idx="2">
                  <c:v>197.2</c:v>
                </c:pt>
                <c:pt idx="3">
                  <c:v>184.6</c:v>
                </c:pt>
                <c:pt idx="4">
                  <c:v>174.5</c:v>
                </c:pt>
              </c:numCache>
            </c:numRef>
          </c:val>
          <c:smooth val="0"/>
          <c:extLst xmlns:c16r2="http://schemas.microsoft.com/office/drawing/2015/06/chart">
            <c:ext xmlns:c16="http://schemas.microsoft.com/office/drawing/2014/chart" uri="{C3380CC4-5D6E-409C-BE32-E72D297353CC}">
              <c16:uniqueId val="{00000001-380C-4BD6-8A0D-EAAA60BA62A6}"/>
            </c:ext>
          </c:extLst>
        </c:ser>
        <c:dLbls>
          <c:showLegendKey val="0"/>
          <c:showVal val="0"/>
          <c:showCatName val="0"/>
          <c:showSerName val="0"/>
          <c:showPercent val="0"/>
          <c:showBubbleSize val="0"/>
        </c:dLbls>
        <c:marker val="1"/>
        <c:smooth val="0"/>
        <c:axId val="108866560"/>
        <c:axId val="108868736"/>
      </c:lineChart>
      <c:catAx>
        <c:axId val="108866560"/>
        <c:scaling>
          <c:orientation val="minMax"/>
        </c:scaling>
        <c:delete val="0"/>
        <c:axPos val="b"/>
        <c:numFmt formatCode="ge" sourceLinked="1"/>
        <c:majorTickMark val="none"/>
        <c:minorTickMark val="none"/>
        <c:tickLblPos val="none"/>
        <c:crossAx val="108868736"/>
        <c:crosses val="autoZero"/>
        <c:auto val="0"/>
        <c:lblAlgn val="ctr"/>
        <c:lblOffset val="100"/>
        <c:noMultiLvlLbl val="1"/>
      </c:catAx>
      <c:valAx>
        <c:axId val="108868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866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2B-418A-8C06-351751EC10DB}"/>
            </c:ext>
          </c:extLst>
        </c:ser>
        <c:dLbls>
          <c:showLegendKey val="0"/>
          <c:showVal val="0"/>
          <c:showCatName val="0"/>
          <c:showSerName val="0"/>
          <c:showPercent val="0"/>
          <c:showBubbleSize val="0"/>
        </c:dLbls>
        <c:gapWidth val="180"/>
        <c:overlap val="-90"/>
        <c:axId val="108902656"/>
        <c:axId val="10890483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2B-418A-8C06-351751EC10DB}"/>
            </c:ext>
          </c:extLst>
        </c:ser>
        <c:dLbls>
          <c:showLegendKey val="0"/>
          <c:showVal val="0"/>
          <c:showCatName val="0"/>
          <c:showSerName val="0"/>
          <c:showPercent val="0"/>
          <c:showBubbleSize val="0"/>
        </c:dLbls>
        <c:marker val="1"/>
        <c:smooth val="0"/>
        <c:axId val="108902656"/>
        <c:axId val="108904832"/>
      </c:lineChart>
      <c:catAx>
        <c:axId val="108902656"/>
        <c:scaling>
          <c:orientation val="minMax"/>
        </c:scaling>
        <c:delete val="0"/>
        <c:axPos val="b"/>
        <c:numFmt formatCode="ge" sourceLinked="1"/>
        <c:majorTickMark val="none"/>
        <c:minorTickMark val="none"/>
        <c:tickLblPos val="none"/>
        <c:crossAx val="108904832"/>
        <c:crosses val="autoZero"/>
        <c:auto val="0"/>
        <c:lblAlgn val="ctr"/>
        <c:lblOffset val="100"/>
        <c:noMultiLvlLbl val="1"/>
      </c:catAx>
      <c:valAx>
        <c:axId val="108904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8902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BCCB-4E49-B3A7-4D85C6DED85C}"/>
            </c:ext>
          </c:extLst>
        </c:ser>
        <c:dLbls>
          <c:showLegendKey val="0"/>
          <c:showVal val="0"/>
          <c:showCatName val="0"/>
          <c:showSerName val="0"/>
          <c:showPercent val="0"/>
          <c:showBubbleSize val="0"/>
        </c:dLbls>
        <c:gapWidth val="180"/>
        <c:overlap val="-90"/>
        <c:axId val="115164672"/>
        <c:axId val="11516659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100</c:v>
                </c:pt>
                <c:pt idx="2">
                  <c:v>98.2</c:v>
                </c:pt>
                <c:pt idx="3">
                  <c:v>98.8</c:v>
                </c:pt>
                <c:pt idx="4">
                  <c:v>98.3</c:v>
                </c:pt>
              </c:numCache>
            </c:numRef>
          </c:val>
          <c:smooth val="0"/>
          <c:extLst xmlns:c16r2="http://schemas.microsoft.com/office/drawing/2015/06/chart">
            <c:ext xmlns:c16="http://schemas.microsoft.com/office/drawing/2014/chart" uri="{C3380CC4-5D6E-409C-BE32-E72D297353CC}">
              <c16:uniqueId val="{00000001-BCCB-4E49-B3A7-4D85C6DED85C}"/>
            </c:ext>
          </c:extLst>
        </c:ser>
        <c:dLbls>
          <c:showLegendKey val="0"/>
          <c:showVal val="0"/>
          <c:showCatName val="0"/>
          <c:showSerName val="0"/>
          <c:showPercent val="0"/>
          <c:showBubbleSize val="0"/>
        </c:dLbls>
        <c:marker val="1"/>
        <c:smooth val="0"/>
        <c:axId val="115164672"/>
        <c:axId val="115166592"/>
      </c:lineChart>
      <c:catAx>
        <c:axId val="115164672"/>
        <c:scaling>
          <c:orientation val="minMax"/>
        </c:scaling>
        <c:delete val="0"/>
        <c:axPos val="b"/>
        <c:numFmt formatCode="ge" sourceLinked="1"/>
        <c:majorTickMark val="none"/>
        <c:minorTickMark val="none"/>
        <c:tickLblPos val="none"/>
        <c:crossAx val="115166592"/>
        <c:crosses val="autoZero"/>
        <c:auto val="0"/>
        <c:lblAlgn val="ctr"/>
        <c:lblOffset val="100"/>
        <c:noMultiLvlLbl val="1"/>
      </c:catAx>
      <c:valAx>
        <c:axId val="115166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164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04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08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0A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0C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（最大出力合計1,886kW）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（最大出力合計1,886kW）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1D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1F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21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23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25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 xmlns:a16="http://schemas.microsoft.com/office/drawing/2014/main" id="{00000000-0008-0000-0000-000027000000}"/>
            </a:ext>
          </a:extLst>
        </xdr:cNvPr>
        <xdr:cNvGrpSpPr/>
      </xdr:nvGrpSpPr>
      <xdr:grpSpPr>
        <a:xfrm>
          <a:off x="7039852" y="12112831"/>
          <a:ext cx="5223274" cy="2869042"/>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 xmlns:a16="http://schemas.microsoft.com/office/drawing/2014/main" id="{00000000-0008-0000-0000-000029000000}"/>
            </a:ext>
          </a:extLst>
        </xdr:cNvPr>
        <xdr:cNvGrpSpPr/>
      </xdr:nvGrpSpPr>
      <xdr:grpSpPr>
        <a:xfrm>
          <a:off x="7039852" y="15133617"/>
          <a:ext cx="5223274" cy="28579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 xmlns:a16="http://schemas.microsoft.com/office/drawing/2014/main" id="{00000000-0008-0000-0000-00002B000000}"/>
            </a:ext>
          </a:extLst>
        </xdr:cNvPr>
        <xdr:cNvGrpSpPr/>
      </xdr:nvGrpSpPr>
      <xdr:grpSpPr>
        <a:xfrm>
          <a:off x="7039852" y="18160588"/>
          <a:ext cx="5223274" cy="28579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 xmlns:a16="http://schemas.microsoft.com/office/drawing/2014/main" id="{00000000-0008-0000-0000-00002D000000}"/>
            </a:ext>
          </a:extLst>
        </xdr:cNvPr>
        <xdr:cNvGrpSpPr/>
      </xdr:nvGrpSpPr>
      <xdr:grpSpPr>
        <a:xfrm>
          <a:off x="7039852" y="21170241"/>
          <a:ext cx="5223274" cy="28579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 xmlns:a16="http://schemas.microsoft.com/office/drawing/2014/main" id="{00000000-0008-0000-0000-00002F000000}"/>
            </a:ext>
          </a:extLst>
        </xdr:cNvPr>
        <xdr:cNvGrpSpPr/>
      </xdr:nvGrpSpPr>
      <xdr:grpSpPr>
        <a:xfrm>
          <a:off x="7039852" y="24148969"/>
          <a:ext cx="5223274" cy="28579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 xmlns:a16="http://schemas.microsoft.com/office/drawing/2014/main" id="{00000000-0008-0000-0000-000031000000}"/>
            </a:ext>
          </a:extLst>
        </xdr:cNvPr>
        <xdr:cNvGrpSpPr/>
      </xdr:nvGrpSpPr>
      <xdr:grpSpPr>
        <a:xfrm>
          <a:off x="12956483" y="12112831"/>
          <a:ext cx="5232798" cy="2869042"/>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 xmlns:a16="http://schemas.microsoft.com/office/drawing/2014/main" id="{00000000-0008-0000-0000-000033000000}"/>
            </a:ext>
          </a:extLst>
        </xdr:cNvPr>
        <xdr:cNvGrpSpPr/>
      </xdr:nvGrpSpPr>
      <xdr:grpSpPr>
        <a:xfrm>
          <a:off x="12956483" y="15133617"/>
          <a:ext cx="5232798" cy="28579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 xmlns:a16="http://schemas.microsoft.com/office/drawing/2014/main" id="{00000000-0008-0000-0000-000035000000}"/>
            </a:ext>
          </a:extLst>
        </xdr:cNvPr>
        <xdr:cNvGrpSpPr/>
      </xdr:nvGrpSpPr>
      <xdr:grpSpPr>
        <a:xfrm>
          <a:off x="12956483" y="18160588"/>
          <a:ext cx="5232798" cy="28579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 xmlns:a16="http://schemas.microsoft.com/office/drawing/2014/main" id="{00000000-0008-0000-0000-000037000000}"/>
            </a:ext>
          </a:extLst>
        </xdr:cNvPr>
        <xdr:cNvGrpSpPr/>
      </xdr:nvGrpSpPr>
      <xdr:grpSpPr>
        <a:xfrm>
          <a:off x="12956483" y="21170241"/>
          <a:ext cx="5232798" cy="28579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 xmlns:a16="http://schemas.microsoft.com/office/drawing/2014/main" id="{00000000-0008-0000-0000-000039000000}"/>
            </a:ext>
          </a:extLst>
        </xdr:cNvPr>
        <xdr:cNvGrpSpPr/>
      </xdr:nvGrpSpPr>
      <xdr:grpSpPr>
        <a:xfrm>
          <a:off x="12956483" y="24148969"/>
          <a:ext cx="5232798" cy="28579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 xmlns:a16="http://schemas.microsoft.com/office/drawing/2014/main" id="{00000000-0008-0000-0000-00003B000000}"/>
            </a:ext>
          </a:extLst>
        </xdr:cNvPr>
        <xdr:cNvGrpSpPr/>
      </xdr:nvGrpSpPr>
      <xdr:grpSpPr>
        <a:xfrm>
          <a:off x="18858269" y="12112831"/>
          <a:ext cx="5232799" cy="2869042"/>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 xmlns:a16="http://schemas.microsoft.com/office/drawing/2014/main" id="{00000000-0008-0000-0000-00003D000000}"/>
            </a:ext>
          </a:extLst>
        </xdr:cNvPr>
        <xdr:cNvGrpSpPr/>
      </xdr:nvGrpSpPr>
      <xdr:grpSpPr>
        <a:xfrm>
          <a:off x="18858269" y="15133617"/>
          <a:ext cx="5232799" cy="28579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 xmlns:a16="http://schemas.microsoft.com/office/drawing/2014/main" id="{00000000-0008-0000-0000-00003F000000}"/>
            </a:ext>
          </a:extLst>
        </xdr:cNvPr>
        <xdr:cNvGrpSpPr/>
      </xdr:nvGrpSpPr>
      <xdr:grpSpPr>
        <a:xfrm>
          <a:off x="18858269" y="18160588"/>
          <a:ext cx="5232799" cy="28579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 xmlns:a16="http://schemas.microsoft.com/office/drawing/2014/main" id="{00000000-0008-0000-0000-000041000000}"/>
            </a:ext>
          </a:extLst>
        </xdr:cNvPr>
        <xdr:cNvGrpSpPr/>
      </xdr:nvGrpSpPr>
      <xdr:grpSpPr>
        <a:xfrm>
          <a:off x="18858269" y="21170241"/>
          <a:ext cx="5232799" cy="28579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 xmlns:a16="http://schemas.microsoft.com/office/drawing/2014/main" id="{00000000-0008-0000-0000-000043000000}"/>
            </a:ext>
          </a:extLst>
        </xdr:cNvPr>
        <xdr:cNvGrpSpPr/>
      </xdr:nvGrpSpPr>
      <xdr:grpSpPr>
        <a:xfrm>
          <a:off x="18858269" y="24148969"/>
          <a:ext cx="5232799" cy="28579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 xmlns:a16="http://schemas.microsoft.com/office/drawing/2014/main" id="{00000000-0008-0000-0000-000045000000}"/>
            </a:ext>
          </a:extLst>
        </xdr:cNvPr>
        <xdr:cNvGrpSpPr/>
      </xdr:nvGrpSpPr>
      <xdr:grpSpPr>
        <a:xfrm>
          <a:off x="24810773" y="12112831"/>
          <a:ext cx="5232799" cy="2869042"/>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 xmlns:a16="http://schemas.microsoft.com/office/drawing/2014/main" id="{00000000-0008-0000-0000-000047000000}"/>
            </a:ext>
          </a:extLst>
        </xdr:cNvPr>
        <xdr:cNvGrpSpPr/>
      </xdr:nvGrpSpPr>
      <xdr:grpSpPr>
        <a:xfrm>
          <a:off x="24810773" y="15133617"/>
          <a:ext cx="5232799" cy="28579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 xmlns:a16="http://schemas.microsoft.com/office/drawing/2014/main" id="{00000000-0008-0000-0000-000049000000}"/>
            </a:ext>
          </a:extLst>
        </xdr:cNvPr>
        <xdr:cNvGrpSpPr/>
      </xdr:nvGrpSpPr>
      <xdr:grpSpPr>
        <a:xfrm>
          <a:off x="24810773" y="18160588"/>
          <a:ext cx="5232799" cy="28579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 xmlns:a16="http://schemas.microsoft.com/office/drawing/2014/main" id="{00000000-0008-0000-0000-00004B000000}"/>
            </a:ext>
          </a:extLst>
        </xdr:cNvPr>
        <xdr:cNvGrpSpPr/>
      </xdr:nvGrpSpPr>
      <xdr:grpSpPr>
        <a:xfrm>
          <a:off x="24810773" y="21170241"/>
          <a:ext cx="5232799" cy="28579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 xmlns:a16="http://schemas.microsoft.com/office/drawing/2014/main" id="{00000000-0008-0000-0000-00004D000000}"/>
            </a:ext>
          </a:extLst>
        </xdr:cNvPr>
        <xdr:cNvGrpSpPr/>
      </xdr:nvGrpSpPr>
      <xdr:grpSpPr>
        <a:xfrm>
          <a:off x="24810773" y="24148969"/>
          <a:ext cx="5232799" cy="28579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 xmlns:a16="http://schemas.microsoft.com/office/drawing/2014/main" id="{00000000-0008-0000-0000-00004F000000}"/>
                </a:ext>
              </a:extLst>
            </xdr:cNvPr>
            <xdr:cNvPicPr preferRelativeResize="0">
              <a:picLocks noChangeArrowheads="1"/>
              <a:extLst>
                <a:ext uri="{84589F7E-364E-4C9E-8A38-B11213B215E9}">
                  <a14:cameraTool cellRange="データ!$AX$10:$BC$12" spid="_x0000_s150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 xmlns:a16="http://schemas.microsoft.com/office/drawing/2014/main" id="{00000000-0008-0000-0000-000050000000}"/>
                </a:ext>
              </a:extLst>
            </xdr:cNvPr>
            <xdr:cNvPicPr preferRelativeResize="0">
              <a:picLocks noChangeArrowheads="1"/>
              <a:extLst>
                <a:ext uri="{84589F7E-364E-4C9E-8A38-B11213B215E9}">
                  <a14:cameraTool cellRange="データ!$BI$10:$BN$12" spid="_x0000_s150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 xmlns:a16="http://schemas.microsoft.com/office/drawing/2014/main" id="{00000000-0008-0000-0000-000051000000}"/>
                </a:ext>
              </a:extLst>
            </xdr:cNvPr>
            <xdr:cNvPicPr preferRelativeResize="0">
              <a:picLocks noChangeArrowheads="1"/>
              <a:extLst>
                <a:ext uri="{84589F7E-364E-4C9E-8A38-B11213B215E9}">
                  <a14:cameraTool cellRange="データ!$BT$10:$BY$12" spid="_x0000_s150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 xmlns:a16="http://schemas.microsoft.com/office/drawing/2014/main" id="{00000000-0008-0000-0000-000052000000}"/>
                </a:ext>
              </a:extLst>
            </xdr:cNvPr>
            <xdr:cNvPicPr preferRelativeResize="0">
              <a:picLocks noChangeArrowheads="1"/>
              <a:extLst>
                <a:ext uri="{84589F7E-364E-4C9E-8A38-B11213B215E9}">
                  <a14:cameraTool cellRange="データ!$CE$10:$CJ$12" spid="_x0000_s150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 xmlns:a16="http://schemas.microsoft.com/office/drawing/2014/main" id="{00000000-0008-0000-0000-000053000000}"/>
                </a:ext>
              </a:extLst>
            </xdr:cNvPr>
            <xdr:cNvPicPr preferRelativeResize="0">
              <a:picLocks noChangeArrowheads="1"/>
              <a:extLst>
                <a:ext uri="{84589F7E-364E-4C9E-8A38-B11213B215E9}">
                  <a14:cameraTool cellRange="データ!$CO$10:$CT$12" spid="_x0000_s150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 xmlns:a16="http://schemas.microsoft.com/office/drawing/2014/main" id="{00000000-0008-0000-0000-000054000000}"/>
                </a:ext>
              </a:extLst>
            </xdr:cNvPr>
            <xdr:cNvPicPr preferRelativeResize="0">
              <a:picLocks noChangeArrowheads="1"/>
              <a:extLst>
                <a:ext uri="{84589F7E-364E-4C9E-8A38-B11213B215E9}">
                  <a14:cameraTool cellRange="データ!$CZ$10:$DE$12" spid="_x0000_s151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 xmlns:a16="http://schemas.microsoft.com/office/drawing/2014/main" id="{00000000-0008-0000-0000-000055000000}"/>
                </a:ext>
              </a:extLst>
            </xdr:cNvPr>
            <xdr:cNvPicPr preferRelativeResize="0">
              <a:picLocks noChangeArrowheads="1"/>
              <a:extLst>
                <a:ext uri="{84589F7E-364E-4C9E-8A38-B11213B215E9}">
                  <a14:cameraTool cellRange="データ!DJ10:DO12" spid="_x0000_s151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 xmlns:a16="http://schemas.microsoft.com/office/drawing/2014/main" id="{00000000-0008-0000-0000-000056000000}"/>
                </a:ext>
              </a:extLst>
            </xdr:cNvPr>
            <xdr:cNvPicPr preferRelativeResize="0">
              <a:picLocks noChangeArrowheads="1"/>
              <a:extLst>
                <a:ext uri="{84589F7E-364E-4C9E-8A38-B11213B215E9}">
                  <a14:cameraTool cellRange="データ!DT10:DY12" spid="_x0000_s151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 xmlns:a16="http://schemas.microsoft.com/office/drawing/2014/main" id="{00000000-0008-0000-0000-000057000000}"/>
                </a:ext>
              </a:extLst>
            </xdr:cNvPr>
            <xdr:cNvPicPr preferRelativeResize="0">
              <a:picLocks noChangeArrowheads="1"/>
              <a:extLst>
                <a:ext uri="{84589F7E-364E-4C9E-8A38-B11213B215E9}">
                  <a14:cameraTool cellRange="データ!ED10:EI12" spid="_x0000_s151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 xmlns:a16="http://schemas.microsoft.com/office/drawing/2014/main" id="{00000000-0008-0000-0000-000058000000}"/>
                </a:ext>
              </a:extLst>
            </xdr:cNvPr>
            <xdr:cNvPicPr preferRelativeResize="0">
              <a:picLocks noChangeArrowheads="1"/>
              <a:extLst>
                <a:ext uri="{84589F7E-364E-4C9E-8A38-B11213B215E9}">
                  <a14:cameraTool cellRange="データ!EN10:ES12" spid="_x0000_s151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 xmlns:a16="http://schemas.microsoft.com/office/drawing/2014/main" id="{00000000-0008-0000-0000-000059000000}"/>
                </a:ext>
              </a:extLst>
            </xdr:cNvPr>
            <xdr:cNvPicPr preferRelativeResize="0">
              <a:picLocks noChangeArrowheads="1"/>
              <a:extLst>
                <a:ext uri="{84589F7E-364E-4C9E-8A38-B11213B215E9}">
                  <a14:cameraTool cellRange="データ!EY10:FD12" spid="_x0000_s151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 xmlns:a16="http://schemas.microsoft.com/office/drawing/2014/main" id="{00000000-0008-0000-0000-00005A000000}"/>
                </a:ext>
              </a:extLst>
            </xdr:cNvPr>
            <xdr:cNvPicPr preferRelativeResize="0">
              <a:picLocks noChangeArrowheads="1"/>
              <a:extLst>
                <a:ext uri="{84589F7E-364E-4C9E-8A38-B11213B215E9}">
                  <a14:cameraTool cellRange="データ!FI10:FN12" spid="_x0000_s1516"/>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 xmlns:a16="http://schemas.microsoft.com/office/drawing/2014/main" id="{00000000-0008-0000-0000-00005B000000}"/>
                </a:ext>
              </a:extLst>
            </xdr:cNvPr>
            <xdr:cNvPicPr preferRelativeResize="0">
              <a:picLocks noChangeArrowheads="1"/>
              <a:extLst>
                <a:ext uri="{84589F7E-364E-4C9E-8A38-B11213B215E9}">
                  <a14:cameraTool cellRange="データ!FS10:FX12" spid="_x0000_s1517"/>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 xmlns:a16="http://schemas.microsoft.com/office/drawing/2014/main" id="{00000000-0008-0000-0000-00005C000000}"/>
                </a:ext>
              </a:extLst>
            </xdr:cNvPr>
            <xdr:cNvPicPr preferRelativeResize="0">
              <a:picLocks noChangeArrowheads="1"/>
              <a:extLst>
                <a:ext uri="{84589F7E-364E-4C9E-8A38-B11213B215E9}">
                  <a14:cameraTool cellRange="データ!GC10:GH12" spid="_x0000_s1518"/>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 xmlns:a16="http://schemas.microsoft.com/office/drawing/2014/main" id="{00000000-0008-0000-0000-00005D000000}"/>
                </a:ext>
              </a:extLst>
            </xdr:cNvPr>
            <xdr:cNvPicPr preferRelativeResize="0">
              <a:picLocks noChangeArrowheads="1"/>
              <a:extLst>
                <a:ext uri="{84589F7E-364E-4C9E-8A38-B11213B215E9}">
                  <a14:cameraTool cellRange="データ!GM10:GR12" spid="_x0000_s1519"/>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 xmlns:a16="http://schemas.microsoft.com/office/drawing/2014/main" id="{00000000-0008-0000-0000-00005E000000}"/>
                </a:ext>
              </a:extLst>
            </xdr:cNvPr>
            <xdr:cNvPicPr preferRelativeResize="0">
              <a:picLocks noChangeArrowheads="1"/>
              <a:extLst>
                <a:ext uri="{84589F7E-364E-4C9E-8A38-B11213B215E9}">
                  <a14:cameraTool cellRange="データ!GX10:HC12" spid="_x0000_s1520"/>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 xmlns:a16="http://schemas.microsoft.com/office/drawing/2014/main" id="{00000000-0008-0000-0000-00005F000000}"/>
                </a:ext>
              </a:extLst>
            </xdr:cNvPr>
            <xdr:cNvPicPr preferRelativeResize="0">
              <a:picLocks noChangeArrowheads="1"/>
              <a:extLst>
                <a:ext uri="{84589F7E-364E-4C9E-8A38-B11213B215E9}">
                  <a14:cameraTool cellRange="データ!HH10:HM12" spid="_x0000_s1521"/>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 xmlns:a16="http://schemas.microsoft.com/office/drawing/2014/main" id="{00000000-0008-0000-0000-000060000000}"/>
                </a:ext>
              </a:extLst>
            </xdr:cNvPr>
            <xdr:cNvPicPr preferRelativeResize="0">
              <a:picLocks noChangeArrowheads="1"/>
              <a:extLst>
                <a:ext uri="{84589F7E-364E-4C9E-8A38-B11213B215E9}">
                  <a14:cameraTool cellRange="データ!HR10:HW12" spid="_x0000_s1522"/>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 xmlns:a16="http://schemas.microsoft.com/office/drawing/2014/main" id="{00000000-0008-0000-0000-000061000000}"/>
                </a:ext>
              </a:extLst>
            </xdr:cNvPr>
            <xdr:cNvPicPr preferRelativeResize="0">
              <a:picLocks noChangeArrowheads="1"/>
              <a:extLst>
                <a:ext uri="{84589F7E-364E-4C9E-8A38-B11213B215E9}">
                  <a14:cameraTool cellRange="データ!IB10:IG12" spid="_x0000_s1523"/>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 xmlns:a16="http://schemas.microsoft.com/office/drawing/2014/main" id="{00000000-0008-0000-0000-000062000000}"/>
                </a:ext>
              </a:extLst>
            </xdr:cNvPr>
            <xdr:cNvPicPr preferRelativeResize="0">
              <a:picLocks noChangeArrowheads="1"/>
              <a:extLst>
                <a:ext uri="{84589F7E-364E-4C9E-8A38-B11213B215E9}">
                  <a14:cameraTool cellRange="データ!IL10:IQ12" spid="_x0000_s1524"/>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 xmlns:a16="http://schemas.microsoft.com/office/drawing/2014/main" id="{00000000-0008-0000-0000-000063000000}"/>
                </a:ext>
              </a:extLst>
            </xdr:cNvPr>
            <xdr:cNvPicPr preferRelativeResize="0">
              <a:picLocks noChangeArrowheads="1"/>
              <a:extLst>
                <a:ext uri="{84589F7E-364E-4C9E-8A38-B11213B215E9}">
                  <a14:cameraTool cellRange="データ!IW10:JB12" spid="_x0000_s1525"/>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 xmlns:a16="http://schemas.microsoft.com/office/drawing/2014/main" id="{00000000-0008-0000-0000-000064000000}"/>
                </a:ext>
              </a:extLst>
            </xdr:cNvPr>
            <xdr:cNvPicPr preferRelativeResize="0">
              <a:picLocks noChangeArrowheads="1"/>
              <a:extLst>
                <a:ext uri="{84589F7E-364E-4C9E-8A38-B11213B215E9}">
                  <a14:cameraTool cellRange="データ!JG10:JL12" spid="_x0000_s1526"/>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 xmlns:a16="http://schemas.microsoft.com/office/drawing/2014/main" id="{00000000-0008-0000-0000-000065000000}"/>
                </a:ext>
              </a:extLst>
            </xdr:cNvPr>
            <xdr:cNvPicPr preferRelativeResize="0">
              <a:picLocks noChangeArrowheads="1"/>
              <a:extLst>
                <a:ext uri="{84589F7E-364E-4C9E-8A38-B11213B215E9}">
                  <a14:cameraTool cellRange="データ!JQ10:JV12" spid="_x0000_s1527"/>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 xmlns:a16="http://schemas.microsoft.com/office/drawing/2014/main" id="{00000000-0008-0000-0000-000066000000}"/>
                </a:ext>
              </a:extLst>
            </xdr:cNvPr>
            <xdr:cNvPicPr preferRelativeResize="0">
              <a:picLocks noChangeArrowheads="1"/>
              <a:extLst>
                <a:ext uri="{84589F7E-364E-4C9E-8A38-B11213B215E9}">
                  <a14:cameraTool cellRange="データ!KA10:KF12" spid="_x0000_s1528"/>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 xmlns:a16="http://schemas.microsoft.com/office/drawing/2014/main" id="{00000000-0008-0000-0000-000067000000}"/>
                </a:ext>
              </a:extLst>
            </xdr:cNvPr>
            <xdr:cNvPicPr preferRelativeResize="0">
              <a:picLocks noChangeArrowheads="1"/>
              <a:extLst>
                <a:ext uri="{84589F7E-364E-4C9E-8A38-B11213B215E9}">
                  <a14:cameraTool cellRange="データ!KK10:KP12" spid="_x0000_s1529"/>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 xmlns:a16="http://schemas.microsoft.com/office/drawing/2014/main" id="{00000000-0008-0000-0000-000068000000}"/>
                </a:ext>
              </a:extLst>
            </xdr:cNvPr>
            <xdr:cNvPicPr preferRelativeResize="0">
              <a:picLocks noChangeArrowheads="1"/>
              <a:extLst>
                <a:ext uri="{84589F7E-364E-4C9E-8A38-B11213B215E9}">
                  <a14:cameraTool cellRange="データ!KV10:LA12" spid="_x0000_s1530"/>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 xmlns:a16="http://schemas.microsoft.com/office/drawing/2014/main" id="{00000000-0008-0000-0000-000069000000}"/>
                </a:ext>
              </a:extLst>
            </xdr:cNvPr>
            <xdr:cNvPicPr preferRelativeResize="0">
              <a:picLocks noChangeArrowheads="1"/>
              <a:extLst>
                <a:ext uri="{84589F7E-364E-4C9E-8A38-B11213B215E9}">
                  <a14:cameraTool cellRange="データ!LF10:LK12" spid="_x0000_s1531"/>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 xmlns:a16="http://schemas.microsoft.com/office/drawing/2014/main" id="{00000000-0008-0000-0000-00006A000000}"/>
                </a:ext>
              </a:extLst>
            </xdr:cNvPr>
            <xdr:cNvPicPr preferRelativeResize="0">
              <a:picLocks noChangeArrowheads="1"/>
              <a:extLst>
                <a:ext uri="{84589F7E-364E-4C9E-8A38-B11213B215E9}">
                  <a14:cameraTool cellRange="データ!LP10:LU12" spid="_x0000_s1532"/>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 xmlns:a16="http://schemas.microsoft.com/office/drawing/2014/main" id="{00000000-0008-0000-0000-00006B000000}"/>
                </a:ext>
              </a:extLst>
            </xdr:cNvPr>
            <xdr:cNvPicPr preferRelativeResize="0">
              <a:picLocks noChangeArrowheads="1"/>
              <a:extLst>
                <a:ext uri="{84589F7E-364E-4C9E-8A38-B11213B215E9}">
                  <a14:cameraTool cellRange="データ!LZ10:ME12" spid="_x0000_s1533"/>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 xmlns:a16="http://schemas.microsoft.com/office/drawing/2014/main" id="{00000000-0008-0000-0000-00006C000000}"/>
                </a:ext>
              </a:extLst>
            </xdr:cNvPr>
            <xdr:cNvPicPr preferRelativeResize="0">
              <a:picLocks noChangeArrowheads="1"/>
              <a:extLst>
                <a:ext uri="{84589F7E-364E-4C9E-8A38-B11213B215E9}">
                  <a14:cameraTool cellRange="データ!MJ10:MO12" spid="_x0000_s1534"/>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 xmlns:a16="http://schemas.microsoft.com/office/drawing/2014/main" id="{00000000-0008-0000-0000-00006D000000}"/>
                </a:ext>
              </a:extLst>
            </xdr:cNvPr>
            <xdr:cNvPicPr>
              <a:picLocks noChangeAspect="1" noChangeArrowheads="1"/>
              <a:extLst>
                <a:ext uri="{84589F7E-364E-4C9E-8A38-B11213B215E9}">
                  <a14:cameraTool cellRange="データ!$E$22:$I$35" spid="_x0000_s1535"/>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 xmlns:a16="http://schemas.microsoft.com/office/drawing/2014/main" id="{00000000-0008-0000-0000-00006E000000}"/>
                </a:ext>
              </a:extLst>
            </xdr:cNvPr>
            <xdr:cNvPicPr>
              <a:picLocks noChangeAspect="1" noChangeArrowheads="1"/>
              <a:extLst>
                <a:ext uri="{84589F7E-364E-4C9E-8A38-B11213B215E9}">
                  <a14:cameraTool cellRange="データ!$E$22:$I$35" spid="_x0000_s1536"/>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 xmlns:a16="http://schemas.microsoft.com/office/drawing/2014/main" id="{00000000-0008-0000-0000-00006F000000}"/>
                </a:ext>
              </a:extLst>
            </xdr:cNvPr>
            <xdr:cNvPicPr>
              <a:picLocks noChangeAspect="1" noChangeArrowheads="1"/>
              <a:extLst>
                <a:ext uri="{84589F7E-364E-4C9E-8A38-B11213B215E9}">
                  <a14:cameraTool cellRange="データ!$E$22:$I$35" spid="_x0000_s1537"/>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 xmlns:a16="http://schemas.microsoft.com/office/drawing/2014/main" id="{00000000-0008-0000-0000-000070000000}"/>
                </a:ext>
              </a:extLst>
            </xdr:cNvPr>
            <xdr:cNvPicPr>
              <a:picLocks noChangeAspect="1" noChangeArrowheads="1"/>
              <a:extLst>
                <a:ext uri="{84589F7E-364E-4C9E-8A38-B11213B215E9}">
                  <a14:cameraTool cellRange="データ!$E$22:$I$35" spid="_x0000_s1538"/>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 xmlns:a16="http://schemas.microsoft.com/office/drawing/2014/main" id="{00000000-0008-0000-0000-000071000000}"/>
                </a:ext>
              </a:extLst>
            </xdr:cNvPr>
            <xdr:cNvPicPr>
              <a:picLocks noChangeAspect="1" noChangeArrowheads="1"/>
              <a:extLst>
                <a:ext uri="{84589F7E-364E-4C9E-8A38-B11213B215E9}">
                  <a14:cameraTool cellRange="データ!$E$22:$I$35" spid="_x0000_s1539"/>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 xmlns:a16="http://schemas.microsoft.com/office/drawing/2014/main" id="{00000000-0008-0000-0000-000072000000}"/>
                </a:ext>
              </a:extLst>
            </xdr:cNvPr>
            <xdr:cNvPicPr>
              <a:picLocks noChangeAspect="1" noChangeArrowheads="1"/>
              <a:extLst>
                <a:ext uri="{84589F7E-364E-4C9E-8A38-B11213B215E9}">
                  <a14:cameraTool cellRange="データ!$E$22:$I$35" spid="_x0000_s1540"/>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 xmlns:a16="http://schemas.microsoft.com/office/drawing/2014/main" id="{00000000-0008-0000-0000-000073000000}"/>
                </a:ext>
              </a:extLst>
            </xdr:cNvPr>
            <xdr:cNvPicPr>
              <a:picLocks noChangeAspect="1" noChangeArrowheads="1"/>
              <a:extLst>
                <a:ext uri="{84589F7E-364E-4C9E-8A38-B11213B215E9}">
                  <a14:cameraTool cellRange="データ!$E$22:$I$35" spid="_x0000_s1541"/>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 xmlns:a16="http://schemas.microsoft.com/office/drawing/2014/main" id="{00000000-0008-0000-0000-000074000000}"/>
                </a:ext>
              </a:extLst>
            </xdr:cNvPr>
            <xdr:cNvPicPr>
              <a:picLocks noChangeAspect="1" noChangeArrowheads="1"/>
              <a:extLst>
                <a:ext uri="{84589F7E-364E-4C9E-8A38-B11213B215E9}">
                  <a14:cameraTool cellRange="データ!$E$22:$I$35" spid="_x0000_s1542"/>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 xmlns:a16="http://schemas.microsoft.com/office/drawing/2014/main" id="{00000000-0008-0000-0000-000075000000}"/>
                </a:ext>
              </a:extLst>
            </xdr:cNvPr>
            <xdr:cNvPicPr>
              <a:picLocks noChangeAspect="1" noChangeArrowheads="1"/>
              <a:extLst>
                <a:ext uri="{84589F7E-364E-4C9E-8A38-B11213B215E9}">
                  <a14:cameraTool cellRange="データ!$E$22:$I$35" spid="_x0000_s1543"/>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 xmlns:a16="http://schemas.microsoft.com/office/drawing/2014/main" id="{00000000-0008-0000-0000-000076000000}"/>
                </a:ext>
              </a:extLst>
            </xdr:cNvPr>
            <xdr:cNvPicPr>
              <a:picLocks noChangeAspect="1" noChangeArrowheads="1"/>
              <a:extLst>
                <a:ext uri="{84589F7E-364E-4C9E-8A38-B11213B215E9}">
                  <a14:cameraTool cellRange="データ!$E$22:$I$35" spid="_x0000_s1544"/>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 xmlns:a16="http://schemas.microsoft.com/office/drawing/2014/main" id="{00000000-0008-0000-0000-000077000000}"/>
                </a:ext>
              </a:extLst>
            </xdr:cNvPr>
            <xdr:cNvPicPr>
              <a:picLocks noChangeAspect="1" noChangeArrowheads="1"/>
              <a:extLst>
                <a:ext uri="{84589F7E-364E-4C9E-8A38-B11213B215E9}">
                  <a14:cameraTool cellRange="データ!$E$22:$I$35" spid="_x0000_s1545"/>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 xmlns:a16="http://schemas.microsoft.com/office/drawing/2014/main" id="{00000000-0008-0000-0000-000078000000}"/>
                </a:ext>
              </a:extLst>
            </xdr:cNvPr>
            <xdr:cNvPicPr>
              <a:picLocks noChangeAspect="1" noChangeArrowheads="1"/>
              <a:extLst>
                <a:ext uri="{84589F7E-364E-4C9E-8A38-B11213B215E9}">
                  <a14:cameraTool cellRange="データ!$E$22:$I$35" spid="_x0000_s1546"/>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 xmlns:a16="http://schemas.microsoft.com/office/drawing/2014/main" id="{00000000-0008-0000-0000-000079000000}"/>
                </a:ext>
              </a:extLst>
            </xdr:cNvPr>
            <xdr:cNvPicPr>
              <a:picLocks noChangeAspect="1" noChangeArrowheads="1"/>
              <a:extLst>
                <a:ext uri="{84589F7E-364E-4C9E-8A38-B11213B215E9}">
                  <a14:cameraTool cellRange="データ!$E$22:$I$35" spid="_x0000_s1547"/>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 xmlns:a16="http://schemas.microsoft.com/office/drawing/2014/main" id="{00000000-0008-0000-0000-00007A000000}"/>
                </a:ext>
              </a:extLst>
            </xdr:cNvPr>
            <xdr:cNvPicPr>
              <a:picLocks noChangeAspect="1" noChangeArrowheads="1"/>
              <a:extLst>
                <a:ext uri="{84589F7E-364E-4C9E-8A38-B11213B215E9}">
                  <a14:cameraTool cellRange="データ!$E$22:$I$35" spid="_x0000_s1548"/>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 xmlns:a16="http://schemas.microsoft.com/office/drawing/2014/main" id="{00000000-0008-0000-0000-00007B000000}"/>
                </a:ext>
              </a:extLst>
            </xdr:cNvPr>
            <xdr:cNvPicPr>
              <a:picLocks noChangeAspect="1" noChangeArrowheads="1"/>
              <a:extLst>
                <a:ext uri="{84589F7E-364E-4C9E-8A38-B11213B215E9}">
                  <a14:cameraTool cellRange="データ!$E$22:$I$35" spid="_x0000_s1549"/>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 xmlns:a16="http://schemas.microsoft.com/office/drawing/2014/main" id="{00000000-0008-0000-0000-00007F000000}"/>
                </a:ext>
              </a:extLst>
            </xdr:cNvPr>
            <xdr:cNvPicPr>
              <a:picLocks noChangeAspect="1" noChangeArrowheads="1"/>
              <a:extLst>
                <a:ext uri="{84589F7E-364E-4C9E-8A38-B11213B215E9}">
                  <a14:cameraTool cellRange="データ!$E$22:$I$35" spid="_x0000_s1550"/>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 xmlns:a16="http://schemas.microsoft.com/office/drawing/2014/main" id="{00000000-0008-0000-0000-000085000000}"/>
                </a:ext>
              </a:extLst>
            </xdr:cNvPr>
            <xdr:cNvPicPr>
              <a:picLocks noChangeAspect="1" noChangeArrowheads="1"/>
              <a:extLst>
                <a:ext uri="{84589F7E-364E-4C9E-8A38-B11213B215E9}">
                  <a14:cameraTool cellRange="データ!$L$37:$P$50" spid="_x0000_s1551"/>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 xmlns:a16="http://schemas.microsoft.com/office/drawing/2014/main" id="{00000000-0008-0000-0000-000086000000}"/>
                </a:ext>
              </a:extLst>
            </xdr:cNvPr>
            <xdr:cNvPicPr>
              <a:picLocks noChangeAspect="1" noChangeArrowheads="1"/>
              <a:extLst>
                <a:ext uri="{84589F7E-364E-4C9E-8A38-B11213B215E9}">
                  <a14:cameraTool cellRange="データ!$L$37:$P$50" spid="_x0000_s1552"/>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AA1" zoomScale="70" zoomScaleNormal="70" workbookViewId="0">
      <selection activeCell="Z1" sqref="Z1"/>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高知県　土佐清水市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262</v>
      </c>
      <c r="T3" s="179"/>
      <c r="U3" s="179"/>
      <c r="V3" s="179"/>
      <c r="W3" s="179"/>
      <c r="X3" s="179"/>
      <c r="Y3" s="179"/>
      <c r="Z3" s="179"/>
      <c r="AA3" s="179"/>
      <c r="AB3" s="179"/>
      <c r="AC3" s="179"/>
      <c r="AD3" s="179"/>
      <c r="AE3" s="179"/>
      <c r="AF3" s="179"/>
      <c r="AG3" s="179"/>
      <c r="AH3" s="180"/>
      <c r="AI3" s="1"/>
      <c r="AJ3" s="1"/>
      <c r="AK3" s="112" t="s">
        <v>259</v>
      </c>
      <c r="AL3" s="113"/>
      <c r="AM3" s="113"/>
      <c r="AN3" s="113"/>
      <c r="AO3" s="113"/>
      <c r="AP3" s="113"/>
      <c r="AQ3" s="114"/>
    </row>
    <row r="4" spans="1:43" ht="23.1" customHeight="1">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c r="A5" s="1"/>
      <c r="B5" s="187" t="str">
        <f>データ!M6</f>
        <v>-</v>
      </c>
      <c r="C5" s="188"/>
      <c r="D5" s="188"/>
      <c r="E5" s="188"/>
      <c r="F5" s="168" t="str">
        <f>データ!N6</f>
        <v>-</v>
      </c>
      <c r="G5" s="168"/>
      <c r="H5" s="168"/>
      <c r="I5" s="168"/>
      <c r="J5" s="168" t="str">
        <f>データ!O6</f>
        <v>-</v>
      </c>
      <c r="K5" s="168"/>
      <c r="L5" s="168"/>
      <c r="M5" s="168"/>
      <c r="N5" s="168">
        <f>データ!P6</f>
        <v>2</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c r="A7" s="1"/>
      <c r="B7" s="167" t="str">
        <f>データ!Q6</f>
        <v>-</v>
      </c>
      <c r="C7" s="168"/>
      <c r="D7" s="168"/>
      <c r="E7" s="168"/>
      <c r="F7" s="169" t="s">
        <v>127</v>
      </c>
      <c r="G7" s="170"/>
      <c r="H7" s="170"/>
      <c r="I7" s="170"/>
      <c r="J7" s="171" t="s">
        <v>128</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c r="A9" s="1"/>
      <c r="B9" s="157" t="s">
        <v>130</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c r="A11" s="1"/>
      <c r="B11" s="163" t="s">
        <v>19</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c r="A12" s="1"/>
      <c r="B12" s="154" t="s">
        <v>20</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c r="A14" s="1"/>
      <c r="B14" s="147" t="s">
        <v>22</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c r="A15" s="1"/>
      <c r="B15" s="140" t="s">
        <v>23</v>
      </c>
      <c r="C15" s="141"/>
      <c r="D15" s="141"/>
      <c r="E15" s="142"/>
      <c r="F15" s="143" t="str">
        <f>データ!AL6</f>
        <v>-</v>
      </c>
      <c r="G15" s="143"/>
      <c r="H15" s="143">
        <f>データ!AM6</f>
        <v>1387</v>
      </c>
      <c r="I15" s="143"/>
      <c r="J15" s="143">
        <f>データ!AN6</f>
        <v>2166</v>
      </c>
      <c r="K15" s="143"/>
      <c r="L15" s="143">
        <f>データ!AO6</f>
        <v>2194</v>
      </c>
      <c r="M15" s="143"/>
      <c r="N15" s="144">
        <f>データ!AP6</f>
        <v>2280</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c r="A16" s="1"/>
      <c r="B16" s="133" t="s">
        <v>24</v>
      </c>
      <c r="C16" s="134"/>
      <c r="D16" s="134"/>
      <c r="E16" s="135"/>
      <c r="F16" s="146" t="str">
        <f>データ!AQ6</f>
        <v>-</v>
      </c>
      <c r="G16" s="146"/>
      <c r="H16" s="146">
        <f>データ!AR6</f>
        <v>1387</v>
      </c>
      <c r="I16" s="146"/>
      <c r="J16" s="146">
        <f>データ!AS6</f>
        <v>2166</v>
      </c>
      <c r="K16" s="146"/>
      <c r="L16" s="146">
        <f>データ!AT6</f>
        <v>2194</v>
      </c>
      <c r="M16" s="146"/>
      <c r="N16" s="138">
        <f>データ!AU6</f>
        <v>2280</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c r="A19" s="1"/>
      <c r="B19" s="133" t="s">
        <v>27</v>
      </c>
      <c r="C19" s="134"/>
      <c r="D19" s="134"/>
      <c r="E19" s="135"/>
      <c r="F19" s="136" t="str">
        <f>データ!AV6</f>
        <v>-</v>
      </c>
      <c r="G19" s="136"/>
      <c r="H19" s="136"/>
      <c r="I19" s="136">
        <f>データ!AW6</f>
        <v>98517</v>
      </c>
      <c r="J19" s="136"/>
      <c r="K19" s="136"/>
      <c r="L19" s="136">
        <f>データ!AX6</f>
        <v>98517</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30</v>
      </c>
      <c r="AL39" s="110"/>
      <c r="AM39" s="110"/>
      <c r="AN39" s="110"/>
      <c r="AO39" s="110"/>
      <c r="AP39" s="110"/>
      <c r="AQ39" s="111"/>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260</v>
      </c>
      <c r="AL40" s="113"/>
      <c r="AM40" s="113"/>
      <c r="AN40" s="113"/>
      <c r="AO40" s="113"/>
      <c r="AP40" s="113"/>
      <c r="AQ40" s="114"/>
    </row>
    <row r="41" spans="1:43" ht="29.45" customHeight="1">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33</v>
      </c>
      <c r="AL97" s="110"/>
      <c r="AM97" s="110"/>
      <c r="AN97" s="110"/>
      <c r="AO97" s="110"/>
      <c r="AP97" s="110"/>
      <c r="AQ97" s="111"/>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261</v>
      </c>
      <c r="AL99" s="124"/>
      <c r="AM99" s="124"/>
      <c r="AN99" s="124"/>
      <c r="AO99" s="124"/>
      <c r="AP99" s="124"/>
      <c r="AQ99" s="125"/>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D7JhHDCeVH4Kc7y3eWyf7UQeE9uP6qNMn7fQ/GSU8Ejf/St5Yu0W5TdhdE9sfq6KNLHON3seAso7JTOgWi1BjQ==" saltValue="hdlSMsvwRApErLIwRFGJl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40.5">
      <c r="A6" s="49" t="s">
        <v>114</v>
      </c>
      <c r="B6" s="67" t="str">
        <f>B7</f>
        <v>2017</v>
      </c>
      <c r="C6" s="67" t="str">
        <f t="shared" ref="C6:AX6" si="6">C7</f>
        <v>392090</v>
      </c>
      <c r="D6" s="67" t="str">
        <f t="shared" si="6"/>
        <v>47</v>
      </c>
      <c r="E6" s="67" t="str">
        <f t="shared" si="6"/>
        <v>04</v>
      </c>
      <c r="F6" s="67" t="str">
        <f t="shared" si="6"/>
        <v>0</v>
      </c>
      <c r="G6" s="67" t="str">
        <f t="shared" si="6"/>
        <v>000</v>
      </c>
      <c r="H6" s="67" t="str">
        <f t="shared" si="6"/>
        <v>高知県　土佐清水市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2</v>
      </c>
      <c r="Q6" s="69" t="str">
        <f t="shared" si="6"/>
        <v>-</v>
      </c>
      <c r="R6" s="70" t="str">
        <f>R7</f>
        <v>平成46年5月26日　太田発電所</v>
      </c>
      <c r="S6" s="71" t="str">
        <f t="shared" si="6"/>
        <v>平成46年5月27日　太田発電所</v>
      </c>
      <c r="T6" s="67" t="str">
        <f t="shared" si="6"/>
        <v>無</v>
      </c>
      <c r="U6" s="71" t="str">
        <f t="shared" si="6"/>
        <v>四国電力株式会社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f t="shared" si="6"/>
        <v>1387</v>
      </c>
      <c r="AN6" s="69">
        <f t="shared" si="6"/>
        <v>2166</v>
      </c>
      <c r="AO6" s="69">
        <f t="shared" si="6"/>
        <v>2194</v>
      </c>
      <c r="AP6" s="69">
        <f t="shared" si="6"/>
        <v>2280</v>
      </c>
      <c r="AQ6" s="69" t="str">
        <f t="shared" si="6"/>
        <v>-</v>
      </c>
      <c r="AR6" s="69">
        <f t="shared" si="6"/>
        <v>1387</v>
      </c>
      <c r="AS6" s="69">
        <f t="shared" si="6"/>
        <v>2166</v>
      </c>
      <c r="AT6" s="69">
        <f t="shared" si="6"/>
        <v>2194</v>
      </c>
      <c r="AU6" s="69">
        <f t="shared" si="6"/>
        <v>2280</v>
      </c>
      <c r="AV6" s="69" t="str">
        <f t="shared" si="6"/>
        <v>-</v>
      </c>
      <c r="AW6" s="69">
        <f t="shared" si="6"/>
        <v>98517</v>
      </c>
      <c r="AX6" s="69">
        <f t="shared" si="6"/>
        <v>98517</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c r="A7" s="49"/>
      <c r="B7" s="77" t="s">
        <v>115</v>
      </c>
      <c r="C7" s="77" t="s">
        <v>116</v>
      </c>
      <c r="D7" s="77" t="s">
        <v>117</v>
      </c>
      <c r="E7" s="77" t="s">
        <v>118</v>
      </c>
      <c r="F7" s="77" t="s">
        <v>119</v>
      </c>
      <c r="G7" s="77" t="s">
        <v>120</v>
      </c>
      <c r="H7" s="77" t="s">
        <v>121</v>
      </c>
      <c r="I7" s="77" t="s">
        <v>122</v>
      </c>
      <c r="J7" s="77" t="s">
        <v>123</v>
      </c>
      <c r="K7" s="77" t="s">
        <v>124</v>
      </c>
      <c r="L7" s="78" t="s">
        <v>125</v>
      </c>
      <c r="M7" s="79" t="s">
        <v>126</v>
      </c>
      <c r="N7" s="79" t="s">
        <v>126</v>
      </c>
      <c r="O7" s="80" t="s">
        <v>126</v>
      </c>
      <c r="P7" s="80">
        <v>2</v>
      </c>
      <c r="Q7" s="80" t="s">
        <v>126</v>
      </c>
      <c r="R7" s="81" t="s">
        <v>127</v>
      </c>
      <c r="S7" s="81" t="s">
        <v>128</v>
      </c>
      <c r="T7" s="82" t="s">
        <v>129</v>
      </c>
      <c r="U7" s="81" t="s">
        <v>130</v>
      </c>
      <c r="V7" s="78" t="s">
        <v>126</v>
      </c>
      <c r="W7" s="80" t="s">
        <v>126</v>
      </c>
      <c r="X7" s="80" t="s">
        <v>126</v>
      </c>
      <c r="Y7" s="80" t="s">
        <v>126</v>
      </c>
      <c r="Z7" s="80" t="s">
        <v>126</v>
      </c>
      <c r="AA7" s="80" t="s">
        <v>126</v>
      </c>
      <c r="AB7" s="80" t="s">
        <v>126</v>
      </c>
      <c r="AC7" s="80" t="s">
        <v>126</v>
      </c>
      <c r="AD7" s="80" t="s">
        <v>126</v>
      </c>
      <c r="AE7" s="80" t="s">
        <v>126</v>
      </c>
      <c r="AF7" s="80" t="s">
        <v>126</v>
      </c>
      <c r="AG7" s="80" t="s">
        <v>126</v>
      </c>
      <c r="AH7" s="80" t="s">
        <v>126</v>
      </c>
      <c r="AI7" s="80" t="s">
        <v>126</v>
      </c>
      <c r="AJ7" s="80" t="s">
        <v>126</v>
      </c>
      <c r="AK7" s="80" t="s">
        <v>126</v>
      </c>
      <c r="AL7" s="80" t="s">
        <v>126</v>
      </c>
      <c r="AM7" s="80">
        <v>1387</v>
      </c>
      <c r="AN7" s="80">
        <v>2166</v>
      </c>
      <c r="AO7" s="80">
        <v>2194</v>
      </c>
      <c r="AP7" s="80">
        <v>2280</v>
      </c>
      <c r="AQ7" s="80" t="s">
        <v>126</v>
      </c>
      <c r="AR7" s="80">
        <v>1387</v>
      </c>
      <c r="AS7" s="80">
        <v>2166</v>
      </c>
      <c r="AT7" s="80">
        <v>2194</v>
      </c>
      <c r="AU7" s="80">
        <v>2280</v>
      </c>
      <c r="AV7" s="80" t="s">
        <v>126</v>
      </c>
      <c r="AW7" s="80">
        <v>98517</v>
      </c>
      <c r="AX7" s="80">
        <v>98517</v>
      </c>
      <c r="AY7" s="83" t="s">
        <v>126</v>
      </c>
      <c r="AZ7" s="83">
        <v>340.6</v>
      </c>
      <c r="BA7" s="83">
        <v>328.7</v>
      </c>
      <c r="BB7" s="83">
        <v>444.5</v>
      </c>
      <c r="BC7" s="83">
        <v>134.69999999999999</v>
      </c>
      <c r="BD7" s="83" t="s">
        <v>126</v>
      </c>
      <c r="BE7" s="83">
        <v>124.4</v>
      </c>
      <c r="BF7" s="83">
        <v>118.8</v>
      </c>
      <c r="BG7" s="83">
        <v>88.8</v>
      </c>
      <c r="BH7" s="83">
        <v>121.3</v>
      </c>
      <c r="BI7" s="83">
        <v>100</v>
      </c>
      <c r="BJ7" s="83" t="s">
        <v>126</v>
      </c>
      <c r="BK7" s="83">
        <v>436.7</v>
      </c>
      <c r="BL7" s="83">
        <v>418.2</v>
      </c>
      <c r="BM7" s="83">
        <v>617.20000000000005</v>
      </c>
      <c r="BN7" s="83">
        <v>456.1</v>
      </c>
      <c r="BO7" s="83" t="s">
        <v>126</v>
      </c>
      <c r="BP7" s="83">
        <v>324.60000000000002</v>
      </c>
      <c r="BQ7" s="83">
        <v>255.4</v>
      </c>
      <c r="BR7" s="83">
        <v>269.8</v>
      </c>
      <c r="BS7" s="83">
        <v>247.9</v>
      </c>
      <c r="BT7" s="83">
        <v>100</v>
      </c>
      <c r="BU7" s="83" t="s">
        <v>126</v>
      </c>
      <c r="BV7" s="83" t="s">
        <v>126</v>
      </c>
      <c r="BW7" s="83" t="s">
        <v>126</v>
      </c>
      <c r="BX7" s="83" t="s">
        <v>126</v>
      </c>
      <c r="BY7" s="83" t="s">
        <v>126</v>
      </c>
      <c r="BZ7" s="83" t="s">
        <v>126</v>
      </c>
      <c r="CA7" s="83" t="s">
        <v>126</v>
      </c>
      <c r="CB7" s="83" t="s">
        <v>126</v>
      </c>
      <c r="CC7" s="83" t="s">
        <v>126</v>
      </c>
      <c r="CD7" s="83" t="s">
        <v>126</v>
      </c>
      <c r="CE7" s="83" t="s">
        <v>126</v>
      </c>
      <c r="CF7" s="83" t="s">
        <v>126</v>
      </c>
      <c r="CG7" s="83">
        <v>12760.6</v>
      </c>
      <c r="CH7" s="83">
        <v>13370.7</v>
      </c>
      <c r="CI7" s="83">
        <v>9727.9</v>
      </c>
      <c r="CJ7" s="83">
        <v>32810.1</v>
      </c>
      <c r="CK7" s="83" t="s">
        <v>126</v>
      </c>
      <c r="CL7" s="83">
        <v>17642.5</v>
      </c>
      <c r="CM7" s="83">
        <v>18815.8</v>
      </c>
      <c r="CN7" s="83">
        <v>22847.9</v>
      </c>
      <c r="CO7" s="83">
        <v>19210.5</v>
      </c>
      <c r="CP7" s="80" t="s">
        <v>126</v>
      </c>
      <c r="CQ7" s="80">
        <v>45484</v>
      </c>
      <c r="CR7" s="80">
        <v>71376</v>
      </c>
      <c r="CS7" s="80">
        <v>78665</v>
      </c>
      <c r="CT7" s="80">
        <v>68605</v>
      </c>
      <c r="CU7" s="80" t="s">
        <v>126</v>
      </c>
      <c r="CV7" s="80">
        <v>58539</v>
      </c>
      <c r="CW7" s="80">
        <v>37685</v>
      </c>
      <c r="CX7" s="80">
        <v>2390</v>
      </c>
      <c r="CY7" s="80">
        <v>32739</v>
      </c>
      <c r="CZ7" s="80">
        <v>1886</v>
      </c>
      <c r="DA7" s="83" t="s">
        <v>126</v>
      </c>
      <c r="DB7" s="83">
        <v>9.1</v>
      </c>
      <c r="DC7" s="83">
        <v>14.2</v>
      </c>
      <c r="DD7" s="83">
        <v>14.4</v>
      </c>
      <c r="DE7" s="83">
        <v>13.8</v>
      </c>
      <c r="DF7" s="83" t="s">
        <v>126</v>
      </c>
      <c r="DG7" s="83">
        <v>35.299999999999997</v>
      </c>
      <c r="DH7" s="83">
        <v>32.299999999999997</v>
      </c>
      <c r="DI7" s="83">
        <v>35.799999999999997</v>
      </c>
      <c r="DJ7" s="83">
        <v>31.7</v>
      </c>
      <c r="DK7" s="83" t="s">
        <v>126</v>
      </c>
      <c r="DL7" s="83">
        <v>5.8</v>
      </c>
      <c r="DM7" s="83">
        <v>0.7</v>
      </c>
      <c r="DN7" s="83">
        <v>0</v>
      </c>
      <c r="DO7" s="83">
        <v>0</v>
      </c>
      <c r="DP7" s="83" t="s">
        <v>126</v>
      </c>
      <c r="DQ7" s="83">
        <v>14.6</v>
      </c>
      <c r="DR7" s="83">
        <v>17.3</v>
      </c>
      <c r="DS7" s="83">
        <v>14.6</v>
      </c>
      <c r="DT7" s="83">
        <v>11.9</v>
      </c>
      <c r="DU7" s="83" t="s">
        <v>126</v>
      </c>
      <c r="DV7" s="83">
        <v>1225.4000000000001</v>
      </c>
      <c r="DW7" s="83">
        <v>784.5</v>
      </c>
      <c r="DX7" s="83">
        <v>780.7</v>
      </c>
      <c r="DY7" s="83">
        <v>707.2</v>
      </c>
      <c r="DZ7" s="83" t="s">
        <v>126</v>
      </c>
      <c r="EA7" s="83">
        <v>102</v>
      </c>
      <c r="EB7" s="83">
        <v>100.7</v>
      </c>
      <c r="EC7" s="83">
        <v>100.1</v>
      </c>
      <c r="ED7" s="83">
        <v>132.80000000000001</v>
      </c>
      <c r="EE7" s="83" t="s">
        <v>126</v>
      </c>
      <c r="EF7" s="83" t="s">
        <v>126</v>
      </c>
      <c r="EG7" s="83" t="s">
        <v>126</v>
      </c>
      <c r="EH7" s="83" t="s">
        <v>126</v>
      </c>
      <c r="EI7" s="83" t="s">
        <v>126</v>
      </c>
      <c r="EJ7" s="83" t="s">
        <v>126</v>
      </c>
      <c r="EK7" s="83" t="s">
        <v>126</v>
      </c>
      <c r="EL7" s="83" t="s">
        <v>126</v>
      </c>
      <c r="EM7" s="83" t="s">
        <v>126</v>
      </c>
      <c r="EN7" s="83" t="s">
        <v>126</v>
      </c>
      <c r="EO7" s="83" t="s">
        <v>126</v>
      </c>
      <c r="EP7" s="83">
        <v>100</v>
      </c>
      <c r="EQ7" s="83">
        <v>100</v>
      </c>
      <c r="ER7" s="83">
        <v>100</v>
      </c>
      <c r="ES7" s="83">
        <v>100</v>
      </c>
      <c r="ET7" s="83" t="s">
        <v>126</v>
      </c>
      <c r="EU7" s="83">
        <v>74.599999999999994</v>
      </c>
      <c r="EV7" s="83">
        <v>77.099999999999994</v>
      </c>
      <c r="EW7" s="83">
        <v>79.8</v>
      </c>
      <c r="EX7" s="83">
        <v>88</v>
      </c>
      <c r="EY7" s="80" t="s">
        <v>126</v>
      </c>
      <c r="EZ7" s="83" t="s">
        <v>126</v>
      </c>
      <c r="FA7" s="83" t="s">
        <v>126</v>
      </c>
      <c r="FB7" s="83" t="s">
        <v>126</v>
      </c>
      <c r="FC7" s="83" t="s">
        <v>126</v>
      </c>
      <c r="FD7" s="83" t="s">
        <v>126</v>
      </c>
      <c r="FE7" s="83" t="s">
        <v>126</v>
      </c>
      <c r="FF7" s="83">
        <v>56.1</v>
      </c>
      <c r="FG7" s="83">
        <v>61.8</v>
      </c>
      <c r="FH7" s="83">
        <v>61.6</v>
      </c>
      <c r="FI7" s="83">
        <v>57.3</v>
      </c>
      <c r="FJ7" s="83" t="s">
        <v>126</v>
      </c>
      <c r="FK7" s="83" t="s">
        <v>126</v>
      </c>
      <c r="FL7" s="83" t="s">
        <v>126</v>
      </c>
      <c r="FM7" s="83" t="s">
        <v>126</v>
      </c>
      <c r="FN7" s="83" t="s">
        <v>126</v>
      </c>
      <c r="FO7" s="83" t="s">
        <v>126</v>
      </c>
      <c r="FP7" s="83">
        <v>16.7</v>
      </c>
      <c r="FQ7" s="83">
        <v>8.6999999999999993</v>
      </c>
      <c r="FR7" s="83">
        <v>5.7</v>
      </c>
      <c r="FS7" s="83">
        <v>4.2</v>
      </c>
      <c r="FT7" s="83" t="s">
        <v>126</v>
      </c>
      <c r="FU7" s="83" t="s">
        <v>126</v>
      </c>
      <c r="FV7" s="83" t="s">
        <v>126</v>
      </c>
      <c r="FW7" s="83" t="s">
        <v>126</v>
      </c>
      <c r="FX7" s="83" t="s">
        <v>126</v>
      </c>
      <c r="FY7" s="83" t="s">
        <v>126</v>
      </c>
      <c r="FZ7" s="83">
        <v>333.7</v>
      </c>
      <c r="GA7" s="83">
        <v>351.4</v>
      </c>
      <c r="GB7" s="83">
        <v>390.3</v>
      </c>
      <c r="GC7" s="83">
        <v>394.9</v>
      </c>
      <c r="GD7" s="83" t="s">
        <v>126</v>
      </c>
      <c r="GE7" s="83" t="s">
        <v>126</v>
      </c>
      <c r="GF7" s="83" t="s">
        <v>126</v>
      </c>
      <c r="GG7" s="83" t="s">
        <v>126</v>
      </c>
      <c r="GH7" s="83" t="s">
        <v>126</v>
      </c>
      <c r="GI7" s="83" t="s">
        <v>126</v>
      </c>
      <c r="GJ7" s="83" t="s">
        <v>126</v>
      </c>
      <c r="GK7" s="83" t="s">
        <v>126</v>
      </c>
      <c r="GL7" s="83" t="s">
        <v>126</v>
      </c>
      <c r="GM7" s="83" t="s">
        <v>126</v>
      </c>
      <c r="GN7" s="83" t="s">
        <v>126</v>
      </c>
      <c r="GO7" s="83" t="s">
        <v>126</v>
      </c>
      <c r="GP7" s="83" t="s">
        <v>126</v>
      </c>
      <c r="GQ7" s="83" t="s">
        <v>126</v>
      </c>
      <c r="GR7" s="83" t="s">
        <v>126</v>
      </c>
      <c r="GS7" s="83" t="s">
        <v>126</v>
      </c>
      <c r="GT7" s="83">
        <v>58.4</v>
      </c>
      <c r="GU7" s="83">
        <v>80.599999999999994</v>
      </c>
      <c r="GV7" s="83">
        <v>85.6</v>
      </c>
      <c r="GW7" s="83">
        <v>92</v>
      </c>
      <c r="GX7" s="80" t="s">
        <v>126</v>
      </c>
      <c r="GY7" s="83" t="s">
        <v>126</v>
      </c>
      <c r="GZ7" s="83" t="s">
        <v>126</v>
      </c>
      <c r="HA7" s="83" t="s">
        <v>126</v>
      </c>
      <c r="HB7" s="83" t="s">
        <v>126</v>
      </c>
      <c r="HC7" s="83" t="s">
        <v>126</v>
      </c>
      <c r="HD7" s="83" t="s">
        <v>126</v>
      </c>
      <c r="HE7" s="83">
        <v>48.9</v>
      </c>
      <c r="HF7" s="83">
        <v>47.8</v>
      </c>
      <c r="HG7" s="83">
        <v>53.5</v>
      </c>
      <c r="HH7" s="83">
        <v>62.3</v>
      </c>
      <c r="HI7" s="83" t="s">
        <v>126</v>
      </c>
      <c r="HJ7" s="83" t="s">
        <v>126</v>
      </c>
      <c r="HK7" s="83" t="s">
        <v>126</v>
      </c>
      <c r="HL7" s="83" t="s">
        <v>126</v>
      </c>
      <c r="HM7" s="83" t="s">
        <v>126</v>
      </c>
      <c r="HN7" s="83" t="s">
        <v>126</v>
      </c>
      <c r="HO7" s="83">
        <v>5.5</v>
      </c>
      <c r="HP7" s="83">
        <v>13.8</v>
      </c>
      <c r="HQ7" s="83">
        <v>9.4</v>
      </c>
      <c r="HR7" s="83">
        <v>8.1999999999999993</v>
      </c>
      <c r="HS7" s="83" t="s">
        <v>126</v>
      </c>
      <c r="HT7" s="83" t="s">
        <v>126</v>
      </c>
      <c r="HU7" s="83" t="s">
        <v>126</v>
      </c>
      <c r="HV7" s="83" t="s">
        <v>126</v>
      </c>
      <c r="HW7" s="83" t="s">
        <v>126</v>
      </c>
      <c r="HX7" s="83" t="s">
        <v>126</v>
      </c>
      <c r="HY7" s="83">
        <v>14.4</v>
      </c>
      <c r="HZ7" s="83">
        <v>11.3</v>
      </c>
      <c r="IA7" s="83">
        <v>0.5</v>
      </c>
      <c r="IB7" s="83">
        <v>16.7</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t="s">
        <v>126</v>
      </c>
      <c r="IS7" s="83">
        <v>55.8</v>
      </c>
      <c r="IT7" s="83">
        <v>57.2</v>
      </c>
      <c r="IU7" s="83">
        <v>54.1</v>
      </c>
      <c r="IV7" s="83">
        <v>58.2</v>
      </c>
      <c r="IW7" s="80" t="s">
        <v>126</v>
      </c>
      <c r="IX7" s="83" t="s">
        <v>126</v>
      </c>
      <c r="IY7" s="83" t="s">
        <v>126</v>
      </c>
      <c r="IZ7" s="83" t="s">
        <v>126</v>
      </c>
      <c r="JA7" s="83" t="s">
        <v>126</v>
      </c>
      <c r="JB7" s="83" t="s">
        <v>126</v>
      </c>
      <c r="JC7" s="83" t="s">
        <v>126</v>
      </c>
      <c r="JD7" s="83">
        <v>18.5</v>
      </c>
      <c r="JE7" s="83">
        <v>16.100000000000001</v>
      </c>
      <c r="JF7" s="83">
        <v>19.600000000000001</v>
      </c>
      <c r="JG7" s="83">
        <v>17.899999999999999</v>
      </c>
      <c r="JH7" s="83" t="s">
        <v>126</v>
      </c>
      <c r="JI7" s="83" t="s">
        <v>126</v>
      </c>
      <c r="JJ7" s="83" t="s">
        <v>126</v>
      </c>
      <c r="JK7" s="83" t="s">
        <v>126</v>
      </c>
      <c r="JL7" s="83" t="s">
        <v>126</v>
      </c>
      <c r="JM7" s="83" t="s">
        <v>126</v>
      </c>
      <c r="JN7" s="83">
        <v>46.6</v>
      </c>
      <c r="JO7" s="83">
        <v>48.3</v>
      </c>
      <c r="JP7" s="83">
        <v>48.2</v>
      </c>
      <c r="JQ7" s="83">
        <v>34.5</v>
      </c>
      <c r="JR7" s="83" t="s">
        <v>126</v>
      </c>
      <c r="JS7" s="83" t="s">
        <v>126</v>
      </c>
      <c r="JT7" s="83" t="s">
        <v>126</v>
      </c>
      <c r="JU7" s="83" t="s">
        <v>126</v>
      </c>
      <c r="JV7" s="83" t="s">
        <v>126</v>
      </c>
      <c r="JW7" s="83" t="s">
        <v>126</v>
      </c>
      <c r="JX7" s="83">
        <v>146.19999999999999</v>
      </c>
      <c r="JY7" s="83">
        <v>137.1</v>
      </c>
      <c r="JZ7" s="83">
        <v>83.3</v>
      </c>
      <c r="KA7" s="83">
        <v>61.6</v>
      </c>
      <c r="KB7" s="83" t="s">
        <v>126</v>
      </c>
      <c r="KC7" s="83" t="s">
        <v>126</v>
      </c>
      <c r="KD7" s="83" t="s">
        <v>126</v>
      </c>
      <c r="KE7" s="83" t="s">
        <v>126</v>
      </c>
      <c r="KF7" s="83" t="s">
        <v>126</v>
      </c>
      <c r="KG7" s="83" t="s">
        <v>126</v>
      </c>
      <c r="KH7" s="83" t="s">
        <v>126</v>
      </c>
      <c r="KI7" s="83" t="s">
        <v>126</v>
      </c>
      <c r="KJ7" s="83" t="s">
        <v>126</v>
      </c>
      <c r="KK7" s="83" t="s">
        <v>126</v>
      </c>
      <c r="KL7" s="83" t="s">
        <v>126</v>
      </c>
      <c r="KM7" s="83" t="s">
        <v>126</v>
      </c>
      <c r="KN7" s="83" t="s">
        <v>126</v>
      </c>
      <c r="KO7" s="83" t="s">
        <v>126</v>
      </c>
      <c r="KP7" s="83" t="s">
        <v>126</v>
      </c>
      <c r="KQ7" s="83" t="s">
        <v>126</v>
      </c>
      <c r="KR7" s="83">
        <v>98.4</v>
      </c>
      <c r="KS7" s="83">
        <v>98.4</v>
      </c>
      <c r="KT7" s="83">
        <v>99.1</v>
      </c>
      <c r="KU7" s="83">
        <v>98.8</v>
      </c>
      <c r="KV7" s="80">
        <v>1886</v>
      </c>
      <c r="KW7" s="83" t="s">
        <v>126</v>
      </c>
      <c r="KX7" s="83">
        <v>9.1</v>
      </c>
      <c r="KY7" s="83">
        <v>14.2</v>
      </c>
      <c r="KZ7" s="83">
        <v>14.4</v>
      </c>
      <c r="LA7" s="83">
        <v>13.8</v>
      </c>
      <c r="LB7" s="83" t="s">
        <v>126</v>
      </c>
      <c r="LC7" s="83">
        <v>13.7</v>
      </c>
      <c r="LD7" s="83">
        <v>12</v>
      </c>
      <c r="LE7" s="83">
        <v>14.5</v>
      </c>
      <c r="LF7" s="83">
        <v>14.9</v>
      </c>
      <c r="LG7" s="83" t="s">
        <v>126</v>
      </c>
      <c r="LH7" s="83">
        <v>5.8</v>
      </c>
      <c r="LI7" s="83">
        <v>0.7</v>
      </c>
      <c r="LJ7" s="83">
        <v>0</v>
      </c>
      <c r="LK7" s="83">
        <v>0</v>
      </c>
      <c r="LL7" s="83" t="s">
        <v>126</v>
      </c>
      <c r="LM7" s="83">
        <v>2.5</v>
      </c>
      <c r="LN7" s="83">
        <v>0.3</v>
      </c>
      <c r="LO7" s="83">
        <v>0.3</v>
      </c>
      <c r="LP7" s="83">
        <v>0.3</v>
      </c>
      <c r="LQ7" s="83" t="s">
        <v>126</v>
      </c>
      <c r="LR7" s="83">
        <v>1225.4000000000001</v>
      </c>
      <c r="LS7" s="83">
        <v>784.5</v>
      </c>
      <c r="LT7" s="83">
        <v>780.7</v>
      </c>
      <c r="LU7" s="83">
        <v>707.2</v>
      </c>
      <c r="LV7" s="83" t="s">
        <v>126</v>
      </c>
      <c r="LW7" s="83">
        <v>259</v>
      </c>
      <c r="LX7" s="83">
        <v>197.2</v>
      </c>
      <c r="LY7" s="83">
        <v>184.6</v>
      </c>
      <c r="LZ7" s="83">
        <v>174.5</v>
      </c>
      <c r="MA7" s="83" t="s">
        <v>126</v>
      </c>
      <c r="MB7" s="83" t="s">
        <v>126</v>
      </c>
      <c r="MC7" s="83" t="s">
        <v>126</v>
      </c>
      <c r="MD7" s="83" t="s">
        <v>126</v>
      </c>
      <c r="ME7" s="83" t="s">
        <v>126</v>
      </c>
      <c r="MF7" s="83" t="s">
        <v>126</v>
      </c>
      <c r="MG7" s="83" t="s">
        <v>126</v>
      </c>
      <c r="MH7" s="83" t="s">
        <v>126</v>
      </c>
      <c r="MI7" s="83" t="s">
        <v>126</v>
      </c>
      <c r="MJ7" s="83" t="s">
        <v>126</v>
      </c>
      <c r="MK7" s="83" t="s">
        <v>126</v>
      </c>
      <c r="ML7" s="83">
        <v>100</v>
      </c>
      <c r="MM7" s="83">
        <v>100</v>
      </c>
      <c r="MN7" s="83">
        <v>100</v>
      </c>
      <c r="MO7" s="83">
        <v>100</v>
      </c>
      <c r="MP7" s="83" t="s">
        <v>126</v>
      </c>
      <c r="MQ7" s="83">
        <v>100</v>
      </c>
      <c r="MR7" s="83">
        <v>98.2</v>
      </c>
      <c r="MS7" s="83">
        <v>98.8</v>
      </c>
      <c r="MT7" s="83">
        <v>98.3</v>
      </c>
      <c r="MU7" s="83" t="s">
        <v>126</v>
      </c>
      <c r="MV7" s="83" t="s">
        <v>126</v>
      </c>
      <c r="MW7" s="83" t="s">
        <v>126</v>
      </c>
      <c r="MX7" s="83" t="s">
        <v>126</v>
      </c>
      <c r="MY7" s="83" t="s">
        <v>126</v>
      </c>
      <c r="MZ7" s="83" t="s">
        <v>126</v>
      </c>
      <c r="NA7" s="83" t="s">
        <v>126</v>
      </c>
      <c r="NB7" s="83" t="s">
        <v>126</v>
      </c>
      <c r="NC7" s="83" t="s">
        <v>126</v>
      </c>
      <c r="ND7" s="83" t="s">
        <v>126</v>
      </c>
      <c r="NE7" s="83" t="s">
        <v>126</v>
      </c>
      <c r="NF7" s="83" t="s">
        <v>126</v>
      </c>
      <c r="NG7" s="83" t="s">
        <v>126</v>
      </c>
      <c r="NH7" s="83">
        <v>2</v>
      </c>
      <c r="NI7" s="83">
        <v>2</v>
      </c>
      <c r="NJ7" s="83">
        <v>2</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131</v>
      </c>
      <c r="FB8" s="85"/>
      <c r="FC8" s="85"/>
      <c r="FD8" s="85"/>
      <c r="FE8" s="85"/>
      <c r="FF8" s="86"/>
      <c r="FG8" s="85"/>
      <c r="FH8" s="85"/>
      <c r="FI8" s="85" t="str">
        <f>FJ4</f>
        <v>修繕費比率（％）</v>
      </c>
      <c r="FJ8" s="85" t="b">
        <f>IF(SUM($M$6,$MU$7:$MX$7)=0,FALSE,TRUE)</f>
        <v>0</v>
      </c>
      <c r="FK8" s="87" t="s">
        <v>131</v>
      </c>
      <c r="FL8" s="85"/>
      <c r="FM8" s="85"/>
      <c r="FN8" s="85"/>
      <c r="FO8" s="85"/>
      <c r="FP8" s="85"/>
      <c r="FQ8" s="86"/>
      <c r="FR8" s="85"/>
      <c r="FS8" s="85" t="str">
        <f>FT4</f>
        <v>企業債残高対料金収入比率（％）</v>
      </c>
      <c r="FT8" s="85" t="b">
        <f>IF(SUM($M$6,$MU$7:$MX$7)=0,FALSE,TRUE)</f>
        <v>0</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0</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1</v>
      </c>
      <c r="KX8" s="87" t="s">
        <v>131</v>
      </c>
      <c r="KY8" s="85"/>
      <c r="KZ8" s="85"/>
      <c r="LA8" s="85"/>
      <c r="LB8" s="85"/>
      <c r="LC8" s="86"/>
      <c r="LD8" s="85"/>
      <c r="LE8" s="85"/>
      <c r="LF8" s="85" t="str">
        <f>LG4</f>
        <v>修繕費比率（％）</v>
      </c>
      <c r="LG8" s="85" t="b">
        <f>IF(SUM($P$7,$NG$7:$NJ$7)=0,FALSE,TRUE)</f>
        <v>1</v>
      </c>
      <c r="LH8" s="87" t="s">
        <v>131</v>
      </c>
      <c r="LI8" s="85"/>
      <c r="LJ8" s="85"/>
      <c r="LK8" s="85"/>
      <c r="LL8" s="85"/>
      <c r="LM8" s="85"/>
      <c r="LN8" s="86"/>
      <c r="LO8" s="85"/>
      <c r="LP8" s="85" t="str">
        <f>LQ4</f>
        <v>企業債残高対料金収入比率（％）</v>
      </c>
      <c r="LQ8" s="85" t="b">
        <f>IF(SUM($P$7,$NG$7:$NJ$7)=0,FALSE,TRUE)</f>
        <v>1</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1</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（最大出力合計1,886kW）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（最大出力合計1,886kW）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139</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t="str">
        <f>AY7</f>
        <v>-</v>
      </c>
      <c r="AZ11" s="95">
        <f>AZ7</f>
        <v>340.6</v>
      </c>
      <c r="BA11" s="95">
        <f>BA7</f>
        <v>328.7</v>
      </c>
      <c r="BB11" s="95">
        <f>BB7</f>
        <v>444.5</v>
      </c>
      <c r="BC11" s="95">
        <f>BC7</f>
        <v>134.69999999999999</v>
      </c>
      <c r="BD11" s="84"/>
      <c r="BE11" s="84"/>
      <c r="BF11" s="84"/>
      <c r="BG11" s="84"/>
      <c r="BH11" s="84"/>
      <c r="BI11" s="94" t="s">
        <v>140</v>
      </c>
      <c r="BJ11" s="95" t="str">
        <f>BJ7</f>
        <v>-</v>
      </c>
      <c r="BK11" s="95">
        <f>BK7</f>
        <v>436.7</v>
      </c>
      <c r="BL11" s="95">
        <f>BL7</f>
        <v>418.2</v>
      </c>
      <c r="BM11" s="95">
        <f>BM7</f>
        <v>617.20000000000005</v>
      </c>
      <c r="BN11" s="95">
        <f>BN7</f>
        <v>456.1</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140</v>
      </c>
      <c r="CF11" s="95" t="str">
        <f>CF7</f>
        <v>-</v>
      </c>
      <c r="CG11" s="95">
        <f>CG7</f>
        <v>12760.6</v>
      </c>
      <c r="CH11" s="95">
        <f>CH7</f>
        <v>13370.7</v>
      </c>
      <c r="CI11" s="95">
        <f>CI7</f>
        <v>9727.9</v>
      </c>
      <c r="CJ11" s="95">
        <f>CJ7</f>
        <v>32810.1</v>
      </c>
      <c r="CK11" s="84"/>
      <c r="CL11" s="84"/>
      <c r="CM11" s="84"/>
      <c r="CN11" s="84"/>
      <c r="CO11" s="94" t="s">
        <v>140</v>
      </c>
      <c r="CP11" s="96" t="str">
        <f>CP7</f>
        <v>-</v>
      </c>
      <c r="CQ11" s="96">
        <f>CQ7</f>
        <v>45484</v>
      </c>
      <c r="CR11" s="96">
        <f>CR7</f>
        <v>71376</v>
      </c>
      <c r="CS11" s="96">
        <f>CS7</f>
        <v>78665</v>
      </c>
      <c r="CT11" s="96">
        <f>CT7</f>
        <v>68605</v>
      </c>
      <c r="CU11" s="84"/>
      <c r="CV11" s="84"/>
      <c r="CW11" s="84"/>
      <c r="CX11" s="84"/>
      <c r="CY11" s="84"/>
      <c r="CZ11" s="94" t="s">
        <v>140</v>
      </c>
      <c r="DA11" s="95" t="str">
        <f>DA7</f>
        <v>-</v>
      </c>
      <c r="DB11" s="95">
        <f>DB7</f>
        <v>9.1</v>
      </c>
      <c r="DC11" s="95">
        <f>DC7</f>
        <v>14.2</v>
      </c>
      <c r="DD11" s="95">
        <f>DD7</f>
        <v>14.4</v>
      </c>
      <c r="DE11" s="95">
        <f>DE7</f>
        <v>13.8</v>
      </c>
      <c r="DF11" s="84"/>
      <c r="DG11" s="84"/>
      <c r="DH11" s="84"/>
      <c r="DI11" s="84"/>
      <c r="DJ11" s="94" t="s">
        <v>140</v>
      </c>
      <c r="DK11" s="95" t="str">
        <f>DK7</f>
        <v>-</v>
      </c>
      <c r="DL11" s="95">
        <f>DL7</f>
        <v>5.8</v>
      </c>
      <c r="DM11" s="95">
        <f>DM7</f>
        <v>0.7</v>
      </c>
      <c r="DN11" s="95">
        <f>DN7</f>
        <v>0</v>
      </c>
      <c r="DO11" s="95">
        <f>DO7</f>
        <v>0</v>
      </c>
      <c r="DP11" s="84"/>
      <c r="DQ11" s="84"/>
      <c r="DR11" s="84"/>
      <c r="DS11" s="84"/>
      <c r="DT11" s="94" t="s">
        <v>140</v>
      </c>
      <c r="DU11" s="95" t="str">
        <f>DU7</f>
        <v>-</v>
      </c>
      <c r="DV11" s="95">
        <f>DV7</f>
        <v>1225.4000000000001</v>
      </c>
      <c r="DW11" s="95">
        <f>DW7</f>
        <v>784.5</v>
      </c>
      <c r="DX11" s="95">
        <f>DX7</f>
        <v>780.7</v>
      </c>
      <c r="DY11" s="95">
        <f>DY7</f>
        <v>707.2</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140</v>
      </c>
      <c r="EO11" s="95" t="str">
        <f>EO7</f>
        <v>-</v>
      </c>
      <c r="EP11" s="95">
        <f>EP7</f>
        <v>100</v>
      </c>
      <c r="EQ11" s="95">
        <f>EQ7</f>
        <v>100</v>
      </c>
      <c r="ER11" s="95">
        <f>ER7</f>
        <v>100</v>
      </c>
      <c r="ES11" s="95">
        <f>ES7</f>
        <v>100</v>
      </c>
      <c r="ET11" s="84"/>
      <c r="EU11" s="84"/>
      <c r="EV11" s="84"/>
      <c r="EW11" s="84"/>
      <c r="EX11" s="84"/>
      <c r="EY11" s="94" t="s">
        <v>140</v>
      </c>
      <c r="EZ11" s="95" t="str">
        <f>EZ7</f>
        <v>-</v>
      </c>
      <c r="FA11" s="95" t="str">
        <f>FA7</f>
        <v>-</v>
      </c>
      <c r="FB11" s="95" t="str">
        <f>FB7</f>
        <v>-</v>
      </c>
      <c r="FC11" s="95" t="str">
        <f>FC7</f>
        <v>-</v>
      </c>
      <c r="FD11" s="95" t="str">
        <f>FD7</f>
        <v>-</v>
      </c>
      <c r="FE11" s="84"/>
      <c r="FF11" s="84"/>
      <c r="FG11" s="84"/>
      <c r="FH11" s="84"/>
      <c r="FI11" s="94" t="s">
        <v>140</v>
      </c>
      <c r="FJ11" s="95" t="str">
        <f>FJ7</f>
        <v>-</v>
      </c>
      <c r="FK11" s="95" t="str">
        <f>FK7</f>
        <v>-</v>
      </c>
      <c r="FL11" s="95" t="str">
        <f>FL7</f>
        <v>-</v>
      </c>
      <c r="FM11" s="95" t="str">
        <f>FM7</f>
        <v>-</v>
      </c>
      <c r="FN11" s="95" t="str">
        <f>FN7</f>
        <v>-</v>
      </c>
      <c r="FO11" s="84"/>
      <c r="FP11" s="84"/>
      <c r="FQ11" s="84"/>
      <c r="FR11" s="84"/>
      <c r="FS11" s="94" t="s">
        <v>140</v>
      </c>
      <c r="FT11" s="95" t="str">
        <f>FT7</f>
        <v>-</v>
      </c>
      <c r="FU11" s="95" t="str">
        <f>FU7</f>
        <v>-</v>
      </c>
      <c r="FV11" s="95" t="str">
        <f>FV7</f>
        <v>-</v>
      </c>
      <c r="FW11" s="95" t="str">
        <f>FW7</f>
        <v>-</v>
      </c>
      <c r="FX11" s="95" t="str">
        <f>FX7</f>
        <v>-</v>
      </c>
      <c r="FY11" s="84"/>
      <c r="FZ11" s="84"/>
      <c r="GA11" s="84"/>
      <c r="GB11" s="84"/>
      <c r="GC11" s="94" t="s">
        <v>140</v>
      </c>
      <c r="GD11" s="95" t="str">
        <f>GD7</f>
        <v>-</v>
      </c>
      <c r="GE11" s="95" t="str">
        <f>GE7</f>
        <v>-</v>
      </c>
      <c r="GF11" s="95" t="str">
        <f>GF7</f>
        <v>-</v>
      </c>
      <c r="GG11" s="95" t="str">
        <f>GG7</f>
        <v>-</v>
      </c>
      <c r="GH11" s="95" t="str">
        <f>GH7</f>
        <v>-</v>
      </c>
      <c r="GI11" s="84"/>
      <c r="GJ11" s="84"/>
      <c r="GK11" s="84"/>
      <c r="GL11" s="84"/>
      <c r="GM11" s="94" t="s">
        <v>140</v>
      </c>
      <c r="GN11" s="95" t="str">
        <f>GN7</f>
        <v>-</v>
      </c>
      <c r="GO11" s="95" t="str">
        <f>GO7</f>
        <v>-</v>
      </c>
      <c r="GP11" s="95" t="str">
        <f>GP7</f>
        <v>-</v>
      </c>
      <c r="GQ11" s="95" t="str">
        <f>GQ7</f>
        <v>-</v>
      </c>
      <c r="GR11" s="95" t="str">
        <f>GR7</f>
        <v>-</v>
      </c>
      <c r="GS11" s="84"/>
      <c r="GT11" s="84"/>
      <c r="GU11" s="84"/>
      <c r="GV11" s="84"/>
      <c r="GW11" s="84"/>
      <c r="GX11" s="94" t="s">
        <v>140</v>
      </c>
      <c r="GY11" s="95" t="str">
        <f>GY7</f>
        <v>-</v>
      </c>
      <c r="GZ11" s="95" t="str">
        <f>GZ7</f>
        <v>-</v>
      </c>
      <c r="HA11" s="95" t="str">
        <f>HA7</f>
        <v>-</v>
      </c>
      <c r="HB11" s="95" t="str">
        <f>HB7</f>
        <v>-</v>
      </c>
      <c r="HC11" s="95" t="str">
        <f>HC7</f>
        <v>-</v>
      </c>
      <c r="HD11" s="84"/>
      <c r="HE11" s="84"/>
      <c r="HF11" s="84"/>
      <c r="HG11" s="84"/>
      <c r="HH11" s="94" t="s">
        <v>140</v>
      </c>
      <c r="HI11" s="95" t="str">
        <f>HI7</f>
        <v>-</v>
      </c>
      <c r="HJ11" s="95" t="str">
        <f>HJ7</f>
        <v>-</v>
      </c>
      <c r="HK11" s="95" t="str">
        <f>HK7</f>
        <v>-</v>
      </c>
      <c r="HL11" s="95" t="str">
        <f>HL7</f>
        <v>-</v>
      </c>
      <c r="HM11" s="95" t="str">
        <f>HM7</f>
        <v>-</v>
      </c>
      <c r="HN11" s="84"/>
      <c r="HO11" s="84"/>
      <c r="HP11" s="84"/>
      <c r="HQ11" s="84"/>
      <c r="HR11" s="94" t="s">
        <v>140</v>
      </c>
      <c r="HS11" s="95" t="str">
        <f>HS7</f>
        <v>-</v>
      </c>
      <c r="HT11" s="95" t="str">
        <f>HT7</f>
        <v>-</v>
      </c>
      <c r="HU11" s="95" t="str">
        <f>HU7</f>
        <v>-</v>
      </c>
      <c r="HV11" s="95" t="str">
        <f>HV7</f>
        <v>-</v>
      </c>
      <c r="HW11" s="95" t="str">
        <f>HW7</f>
        <v>-</v>
      </c>
      <c r="HX11" s="84"/>
      <c r="HY11" s="84"/>
      <c r="HZ11" s="84"/>
      <c r="IA11" s="84"/>
      <c r="IB11" s="94" t="s">
        <v>140</v>
      </c>
      <c r="IC11" s="95" t="str">
        <f>IC7</f>
        <v>-</v>
      </c>
      <c r="ID11" s="95" t="str">
        <f>ID7</f>
        <v>-</v>
      </c>
      <c r="IE11" s="95" t="str">
        <f>IE7</f>
        <v>-</v>
      </c>
      <c r="IF11" s="95" t="str">
        <f>IF7</f>
        <v>-</v>
      </c>
      <c r="IG11" s="95" t="str">
        <f>IG7</f>
        <v>-</v>
      </c>
      <c r="IH11" s="84"/>
      <c r="II11" s="84"/>
      <c r="IJ11" s="84"/>
      <c r="IK11" s="84"/>
      <c r="IL11" s="94" t="s">
        <v>140</v>
      </c>
      <c r="IM11" s="95" t="str">
        <f>IM7</f>
        <v>-</v>
      </c>
      <c r="IN11" s="95" t="str">
        <f>IN7</f>
        <v>-</v>
      </c>
      <c r="IO11" s="95" t="str">
        <f>IO7</f>
        <v>-</v>
      </c>
      <c r="IP11" s="95" t="str">
        <f>IP7</f>
        <v>-</v>
      </c>
      <c r="IQ11" s="95" t="str">
        <f>IQ7</f>
        <v>-</v>
      </c>
      <c r="IR11" s="84"/>
      <c r="IS11" s="84"/>
      <c r="IT11" s="84"/>
      <c r="IU11" s="84"/>
      <c r="IV11" s="84"/>
      <c r="IW11" s="94" t="s">
        <v>140</v>
      </c>
      <c r="IX11" s="95" t="str">
        <f>IX7</f>
        <v>-</v>
      </c>
      <c r="IY11" s="95" t="str">
        <f>IY7</f>
        <v>-</v>
      </c>
      <c r="IZ11" s="95" t="str">
        <f>IZ7</f>
        <v>-</v>
      </c>
      <c r="JA11" s="95" t="str">
        <f>JA7</f>
        <v>-</v>
      </c>
      <c r="JB11" s="95" t="str">
        <f>JB7</f>
        <v>-</v>
      </c>
      <c r="JC11" s="84"/>
      <c r="JD11" s="84"/>
      <c r="JE11" s="84"/>
      <c r="JF11" s="84"/>
      <c r="JG11" s="94" t="s">
        <v>140</v>
      </c>
      <c r="JH11" s="95" t="str">
        <f>JH7</f>
        <v>-</v>
      </c>
      <c r="JI11" s="95" t="str">
        <f>JI7</f>
        <v>-</v>
      </c>
      <c r="JJ11" s="95" t="str">
        <f>JJ7</f>
        <v>-</v>
      </c>
      <c r="JK11" s="95" t="str">
        <f>JK7</f>
        <v>-</v>
      </c>
      <c r="JL11" s="95" t="str">
        <f>JL7</f>
        <v>-</v>
      </c>
      <c r="JM11" s="84"/>
      <c r="JN11" s="84"/>
      <c r="JO11" s="84"/>
      <c r="JP11" s="84"/>
      <c r="JQ11" s="94" t="s">
        <v>140</v>
      </c>
      <c r="JR11" s="95" t="str">
        <f>JR7</f>
        <v>-</v>
      </c>
      <c r="JS11" s="95" t="str">
        <f>JS7</f>
        <v>-</v>
      </c>
      <c r="JT11" s="95" t="str">
        <f>JT7</f>
        <v>-</v>
      </c>
      <c r="JU11" s="95" t="str">
        <f>JU7</f>
        <v>-</v>
      </c>
      <c r="JV11" s="95" t="str">
        <f>JV7</f>
        <v>-</v>
      </c>
      <c r="JW11" s="84"/>
      <c r="JX11" s="84"/>
      <c r="JY11" s="84"/>
      <c r="JZ11" s="84"/>
      <c r="KA11" s="94" t="s">
        <v>140</v>
      </c>
      <c r="KB11" s="95" t="str">
        <f>KB7</f>
        <v>-</v>
      </c>
      <c r="KC11" s="95" t="str">
        <f>KC7</f>
        <v>-</v>
      </c>
      <c r="KD11" s="95" t="str">
        <f>KD7</f>
        <v>-</v>
      </c>
      <c r="KE11" s="95" t="str">
        <f>KE7</f>
        <v>-</v>
      </c>
      <c r="KF11" s="95" t="str">
        <f>KF7</f>
        <v>-</v>
      </c>
      <c r="KG11" s="84"/>
      <c r="KH11" s="84"/>
      <c r="KI11" s="84"/>
      <c r="KJ11" s="84"/>
      <c r="KK11" s="94" t="s">
        <v>140</v>
      </c>
      <c r="KL11" s="95" t="str">
        <f>KL7</f>
        <v>-</v>
      </c>
      <c r="KM11" s="95" t="str">
        <f>KM7</f>
        <v>-</v>
      </c>
      <c r="KN11" s="95" t="str">
        <f>KN7</f>
        <v>-</v>
      </c>
      <c r="KO11" s="95" t="str">
        <f>KO7</f>
        <v>-</v>
      </c>
      <c r="KP11" s="95" t="str">
        <f>KP7</f>
        <v>-</v>
      </c>
      <c r="KQ11" s="84"/>
      <c r="KR11" s="84"/>
      <c r="KS11" s="84"/>
      <c r="KT11" s="84"/>
      <c r="KU11" s="84"/>
      <c r="KV11" s="94" t="s">
        <v>140</v>
      </c>
      <c r="KW11" s="95" t="str">
        <f>KW7</f>
        <v>-</v>
      </c>
      <c r="KX11" s="95">
        <f>KX7</f>
        <v>9.1</v>
      </c>
      <c r="KY11" s="95">
        <f>KY7</f>
        <v>14.2</v>
      </c>
      <c r="KZ11" s="95">
        <f>KZ7</f>
        <v>14.4</v>
      </c>
      <c r="LA11" s="95">
        <f>LA7</f>
        <v>13.8</v>
      </c>
      <c r="LB11" s="84"/>
      <c r="LC11" s="84"/>
      <c r="LD11" s="84"/>
      <c r="LE11" s="84"/>
      <c r="LF11" s="94" t="s">
        <v>140</v>
      </c>
      <c r="LG11" s="95" t="str">
        <f>LG7</f>
        <v>-</v>
      </c>
      <c r="LH11" s="95">
        <f>LH7</f>
        <v>5.8</v>
      </c>
      <c r="LI11" s="95">
        <f>LI7</f>
        <v>0.7</v>
      </c>
      <c r="LJ11" s="95">
        <f>LJ7</f>
        <v>0</v>
      </c>
      <c r="LK11" s="95">
        <f>LK7</f>
        <v>0</v>
      </c>
      <c r="LL11" s="84"/>
      <c r="LM11" s="84"/>
      <c r="LN11" s="84"/>
      <c r="LO11" s="84"/>
      <c r="LP11" s="94" t="s">
        <v>140</v>
      </c>
      <c r="LQ11" s="95" t="str">
        <f>LQ7</f>
        <v>-</v>
      </c>
      <c r="LR11" s="95">
        <f>LR7</f>
        <v>1225.4000000000001</v>
      </c>
      <c r="LS11" s="95">
        <f>LS7</f>
        <v>784.5</v>
      </c>
      <c r="LT11" s="95">
        <f>LT7</f>
        <v>780.7</v>
      </c>
      <c r="LU11" s="95">
        <f>LU7</f>
        <v>707.2</v>
      </c>
      <c r="LV11" s="84"/>
      <c r="LW11" s="84"/>
      <c r="LX11" s="84"/>
      <c r="LY11" s="84"/>
      <c r="LZ11" s="94" t="s">
        <v>140</v>
      </c>
      <c r="MA11" s="95" t="str">
        <f>MA7</f>
        <v>-</v>
      </c>
      <c r="MB11" s="95" t="str">
        <f>MB7</f>
        <v>-</v>
      </c>
      <c r="MC11" s="95" t="str">
        <f>MC7</f>
        <v>-</v>
      </c>
      <c r="MD11" s="95" t="str">
        <f>MD7</f>
        <v>-</v>
      </c>
      <c r="ME11" s="95" t="str">
        <f>ME7</f>
        <v>-</v>
      </c>
      <c r="MF11" s="84"/>
      <c r="MG11" s="84"/>
      <c r="MH11" s="84"/>
      <c r="MI11" s="84"/>
      <c r="MJ11" s="94" t="s">
        <v>140</v>
      </c>
      <c r="MK11" s="95" t="str">
        <f>MK7</f>
        <v>-</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141</v>
      </c>
      <c r="AY12" s="95" t="str">
        <f>BD7</f>
        <v>-</v>
      </c>
      <c r="AZ12" s="95">
        <f>BE7</f>
        <v>124.4</v>
      </c>
      <c r="BA12" s="95">
        <f>BF7</f>
        <v>118.8</v>
      </c>
      <c r="BB12" s="95">
        <f>BG7</f>
        <v>88.8</v>
      </c>
      <c r="BC12" s="95">
        <f>BH7</f>
        <v>121.3</v>
      </c>
      <c r="BD12" s="84"/>
      <c r="BE12" s="84"/>
      <c r="BF12" s="84"/>
      <c r="BG12" s="84"/>
      <c r="BH12" s="84"/>
      <c r="BI12" s="94" t="s">
        <v>141</v>
      </c>
      <c r="BJ12" s="95" t="str">
        <f>BO7</f>
        <v>-</v>
      </c>
      <c r="BK12" s="95">
        <f>BP7</f>
        <v>324.60000000000002</v>
      </c>
      <c r="BL12" s="95">
        <f>BQ7</f>
        <v>255.4</v>
      </c>
      <c r="BM12" s="95">
        <f>BR7</f>
        <v>269.8</v>
      </c>
      <c r="BN12" s="95">
        <f>BS7</f>
        <v>247.9</v>
      </c>
      <c r="BO12" s="84"/>
      <c r="BP12" s="84"/>
      <c r="BQ12" s="84"/>
      <c r="BR12" s="84"/>
      <c r="BS12" s="84"/>
      <c r="BT12" s="94" t="s">
        <v>141</v>
      </c>
      <c r="BU12" s="95" t="str">
        <f>BZ7</f>
        <v>-</v>
      </c>
      <c r="BV12" s="95" t="str">
        <f>CA7</f>
        <v>-</v>
      </c>
      <c r="BW12" s="95" t="str">
        <f>CB7</f>
        <v>-</v>
      </c>
      <c r="BX12" s="95" t="str">
        <f>CC7</f>
        <v>-</v>
      </c>
      <c r="BY12" s="95" t="str">
        <f>CD7</f>
        <v>-</v>
      </c>
      <c r="BZ12" s="84"/>
      <c r="CA12" s="84"/>
      <c r="CB12" s="84"/>
      <c r="CC12" s="84"/>
      <c r="CD12" s="84"/>
      <c r="CE12" s="94" t="s">
        <v>141</v>
      </c>
      <c r="CF12" s="95" t="str">
        <f>CK7</f>
        <v>-</v>
      </c>
      <c r="CG12" s="95">
        <f>CL7</f>
        <v>17642.5</v>
      </c>
      <c r="CH12" s="95">
        <f>CM7</f>
        <v>18815.8</v>
      </c>
      <c r="CI12" s="95">
        <f>CN7</f>
        <v>22847.9</v>
      </c>
      <c r="CJ12" s="95">
        <f>CO7</f>
        <v>19210.5</v>
      </c>
      <c r="CK12" s="84"/>
      <c r="CL12" s="84"/>
      <c r="CM12" s="84"/>
      <c r="CN12" s="84"/>
      <c r="CO12" s="94" t="s">
        <v>141</v>
      </c>
      <c r="CP12" s="96" t="str">
        <f>CU7</f>
        <v>-</v>
      </c>
      <c r="CQ12" s="96">
        <f>CV7</f>
        <v>58539</v>
      </c>
      <c r="CR12" s="96">
        <f>CW7</f>
        <v>37685</v>
      </c>
      <c r="CS12" s="96">
        <f>CX7</f>
        <v>2390</v>
      </c>
      <c r="CT12" s="96">
        <f>CY7</f>
        <v>32739</v>
      </c>
      <c r="CU12" s="84"/>
      <c r="CV12" s="84"/>
      <c r="CW12" s="84"/>
      <c r="CX12" s="84"/>
      <c r="CY12" s="84"/>
      <c r="CZ12" s="94" t="s">
        <v>141</v>
      </c>
      <c r="DA12" s="95" t="str">
        <f>DF7</f>
        <v>-</v>
      </c>
      <c r="DB12" s="95">
        <f>DG7</f>
        <v>35.299999999999997</v>
      </c>
      <c r="DC12" s="95">
        <f>DH7</f>
        <v>32.299999999999997</v>
      </c>
      <c r="DD12" s="95">
        <f>DI7</f>
        <v>35.799999999999997</v>
      </c>
      <c r="DE12" s="95">
        <f>DJ7</f>
        <v>31.7</v>
      </c>
      <c r="DF12" s="84"/>
      <c r="DG12" s="84"/>
      <c r="DH12" s="84"/>
      <c r="DI12" s="84"/>
      <c r="DJ12" s="94" t="s">
        <v>141</v>
      </c>
      <c r="DK12" s="95" t="str">
        <f>DP7</f>
        <v>-</v>
      </c>
      <c r="DL12" s="95">
        <f>DQ7</f>
        <v>14.6</v>
      </c>
      <c r="DM12" s="95">
        <f>DR7</f>
        <v>17.3</v>
      </c>
      <c r="DN12" s="95">
        <f>DS7</f>
        <v>14.6</v>
      </c>
      <c r="DO12" s="95">
        <f>DT7</f>
        <v>11.9</v>
      </c>
      <c r="DP12" s="84"/>
      <c r="DQ12" s="84"/>
      <c r="DR12" s="84"/>
      <c r="DS12" s="84"/>
      <c r="DT12" s="94" t="s">
        <v>141</v>
      </c>
      <c r="DU12" s="95" t="str">
        <f>DZ7</f>
        <v>-</v>
      </c>
      <c r="DV12" s="95">
        <f>EA7</f>
        <v>102</v>
      </c>
      <c r="DW12" s="95">
        <f>EB7</f>
        <v>100.7</v>
      </c>
      <c r="DX12" s="95">
        <f>EC7</f>
        <v>100.1</v>
      </c>
      <c r="DY12" s="95">
        <f>ED7</f>
        <v>132.80000000000001</v>
      </c>
      <c r="DZ12" s="84"/>
      <c r="EA12" s="84"/>
      <c r="EB12" s="84"/>
      <c r="EC12" s="84"/>
      <c r="ED12" s="94" t="s">
        <v>141</v>
      </c>
      <c r="EE12" s="95" t="str">
        <f>EJ7</f>
        <v>-</v>
      </c>
      <c r="EF12" s="95" t="str">
        <f>EK7</f>
        <v>-</v>
      </c>
      <c r="EG12" s="95" t="str">
        <f>EL7</f>
        <v>-</v>
      </c>
      <c r="EH12" s="95" t="str">
        <f>EM7</f>
        <v>-</v>
      </c>
      <c r="EI12" s="95" t="str">
        <f>EN7</f>
        <v>-</v>
      </c>
      <c r="EJ12" s="84"/>
      <c r="EK12" s="84"/>
      <c r="EL12" s="84"/>
      <c r="EM12" s="84"/>
      <c r="EN12" s="94" t="s">
        <v>141</v>
      </c>
      <c r="EO12" s="95" t="str">
        <f>ET7</f>
        <v>-</v>
      </c>
      <c r="EP12" s="95">
        <f>EU7</f>
        <v>74.599999999999994</v>
      </c>
      <c r="EQ12" s="95">
        <f>EV7</f>
        <v>77.099999999999994</v>
      </c>
      <c r="ER12" s="95">
        <f>EW7</f>
        <v>79.8</v>
      </c>
      <c r="ES12" s="95">
        <f>EX7</f>
        <v>88</v>
      </c>
      <c r="ET12" s="84"/>
      <c r="EU12" s="84"/>
      <c r="EV12" s="84"/>
      <c r="EW12" s="84"/>
      <c r="EX12" s="84"/>
      <c r="EY12" s="94" t="s">
        <v>141</v>
      </c>
      <c r="EZ12" s="95" t="str">
        <f>IF($EZ$8,FE7,"-")</f>
        <v>-</v>
      </c>
      <c r="FA12" s="95" t="str">
        <f>IF($EZ$8,FF7,"-")</f>
        <v>-</v>
      </c>
      <c r="FB12" s="95" t="str">
        <f>IF($EZ$8,FG7,"-")</f>
        <v>-</v>
      </c>
      <c r="FC12" s="95" t="str">
        <f>IF($EZ$8,FH7,"-")</f>
        <v>-</v>
      </c>
      <c r="FD12" s="95" t="str">
        <f>IF($EZ$8,FI7,"-")</f>
        <v>-</v>
      </c>
      <c r="FE12" s="84"/>
      <c r="FF12" s="84"/>
      <c r="FG12" s="84"/>
      <c r="FH12" s="84"/>
      <c r="FI12" s="94" t="s">
        <v>141</v>
      </c>
      <c r="FJ12" s="95" t="str">
        <f>IF($FJ$8,FO7,"-")</f>
        <v>-</v>
      </c>
      <c r="FK12" s="95" t="str">
        <f>IF($FJ$8,FP7,"-")</f>
        <v>-</v>
      </c>
      <c r="FL12" s="95" t="str">
        <f>IF($FJ$8,FQ7,"-")</f>
        <v>-</v>
      </c>
      <c r="FM12" s="95" t="str">
        <f>IF($FJ$8,FR7,"-")</f>
        <v>-</v>
      </c>
      <c r="FN12" s="95" t="str">
        <f>IF($FJ$8,FS7,"-")</f>
        <v>-</v>
      </c>
      <c r="FO12" s="84"/>
      <c r="FP12" s="84"/>
      <c r="FQ12" s="84"/>
      <c r="FR12" s="84"/>
      <c r="FS12" s="94" t="s">
        <v>141</v>
      </c>
      <c r="FT12" s="95" t="str">
        <f>IF($FT$8,FY7,"-")</f>
        <v>-</v>
      </c>
      <c r="FU12" s="95" t="str">
        <f>IF($FT$8,FZ7,"-")</f>
        <v>-</v>
      </c>
      <c r="FV12" s="95" t="str">
        <f>IF($FT$8,GA7,"-")</f>
        <v>-</v>
      </c>
      <c r="FW12" s="95" t="str">
        <f>IF($FT$8,GB7,"-")</f>
        <v>-</v>
      </c>
      <c r="FX12" s="95" t="str">
        <f>IF($FT$8,GC7,"-")</f>
        <v>-</v>
      </c>
      <c r="FY12" s="84"/>
      <c r="FZ12" s="84"/>
      <c r="GA12" s="84"/>
      <c r="GB12" s="84"/>
      <c r="GC12" s="94" t="s">
        <v>141</v>
      </c>
      <c r="GD12" s="95" t="str">
        <f>IF($GD$8,GI7,"-")</f>
        <v>-</v>
      </c>
      <c r="GE12" s="95" t="str">
        <f>IF($GD$8,GJ7,"-")</f>
        <v>-</v>
      </c>
      <c r="GF12" s="95" t="str">
        <f>IF($GD$8,GK7,"-")</f>
        <v>-</v>
      </c>
      <c r="GG12" s="95" t="str">
        <f>IF($GD$8,GL7,"-")</f>
        <v>-</v>
      </c>
      <c r="GH12" s="95" t="str">
        <f>IF($GD$8,GM7,"-")</f>
        <v>-</v>
      </c>
      <c r="GI12" s="84"/>
      <c r="GJ12" s="84"/>
      <c r="GK12" s="84"/>
      <c r="GL12" s="84"/>
      <c r="GM12" s="94" t="s">
        <v>141</v>
      </c>
      <c r="GN12" s="95" t="str">
        <f>IF($GN$8,GS7,"-")</f>
        <v>-</v>
      </c>
      <c r="GO12" s="95" t="str">
        <f>IF($GN$8,GT7,"-")</f>
        <v>-</v>
      </c>
      <c r="GP12" s="95" t="str">
        <f>IF($GN$8,GU7,"-")</f>
        <v>-</v>
      </c>
      <c r="GQ12" s="95" t="str">
        <f>IF($GN$8,GV7,"-")</f>
        <v>-</v>
      </c>
      <c r="GR12" s="95" t="str">
        <f>IF($GN$8,GW7,"-")</f>
        <v>-</v>
      </c>
      <c r="GS12" s="84"/>
      <c r="GT12" s="84"/>
      <c r="GU12" s="84"/>
      <c r="GV12" s="84"/>
      <c r="GW12" s="84"/>
      <c r="GX12" s="94" t="s">
        <v>141</v>
      </c>
      <c r="GY12" s="95" t="str">
        <f>IF($GY$8,HD7,"-")</f>
        <v>-</v>
      </c>
      <c r="GZ12" s="95" t="str">
        <f>IF($GY$8,HE7,"-")</f>
        <v>-</v>
      </c>
      <c r="HA12" s="95" t="str">
        <f>IF($GY$8,HF7,"-")</f>
        <v>-</v>
      </c>
      <c r="HB12" s="95" t="str">
        <f>IF($GY$8,HG7,"-")</f>
        <v>-</v>
      </c>
      <c r="HC12" s="95" t="str">
        <f>IF($GY$8,HH7,"-")</f>
        <v>-</v>
      </c>
      <c r="HD12" s="84"/>
      <c r="HE12" s="84"/>
      <c r="HF12" s="84"/>
      <c r="HG12" s="84"/>
      <c r="HH12" s="94" t="s">
        <v>141</v>
      </c>
      <c r="HI12" s="95" t="str">
        <f>IF($HI$8,HN7,"-")</f>
        <v>-</v>
      </c>
      <c r="HJ12" s="95" t="str">
        <f>IF($HI$8,HO7,"-")</f>
        <v>-</v>
      </c>
      <c r="HK12" s="95" t="str">
        <f>IF($HI$8,HP7,"-")</f>
        <v>-</v>
      </c>
      <c r="HL12" s="95" t="str">
        <f>IF($HI$8,HQ7,"-")</f>
        <v>-</v>
      </c>
      <c r="HM12" s="95" t="str">
        <f>IF($HI$8,HR7,"-")</f>
        <v>-</v>
      </c>
      <c r="HN12" s="84"/>
      <c r="HO12" s="84"/>
      <c r="HP12" s="84"/>
      <c r="HQ12" s="84"/>
      <c r="HR12" s="94" t="s">
        <v>141</v>
      </c>
      <c r="HS12" s="95" t="str">
        <f>IF($HS$8,HX7,"-")</f>
        <v>-</v>
      </c>
      <c r="HT12" s="95" t="str">
        <f>IF($HS$8,HY7,"-")</f>
        <v>-</v>
      </c>
      <c r="HU12" s="95" t="str">
        <f>IF($HS$8,HZ7,"-")</f>
        <v>-</v>
      </c>
      <c r="HV12" s="95" t="str">
        <f>IF($HS$8,IA7,"-")</f>
        <v>-</v>
      </c>
      <c r="HW12" s="95" t="str">
        <f>IF($HS$8,IB7,"-")</f>
        <v>-</v>
      </c>
      <c r="HX12" s="84"/>
      <c r="HY12" s="84"/>
      <c r="HZ12" s="84"/>
      <c r="IA12" s="84"/>
      <c r="IB12" s="94" t="s">
        <v>141</v>
      </c>
      <c r="IC12" s="95" t="str">
        <f>IF($IC$8,IH7,"-")</f>
        <v>-</v>
      </c>
      <c r="ID12" s="95" t="str">
        <f>IF($IC$8,II7,"-")</f>
        <v>-</v>
      </c>
      <c r="IE12" s="95" t="str">
        <f>IF($IC$8,IJ7,"-")</f>
        <v>-</v>
      </c>
      <c r="IF12" s="95" t="str">
        <f>IF($IC$8,IK7,"-")</f>
        <v>-</v>
      </c>
      <c r="IG12" s="95" t="str">
        <f>IF($IC$8,IL7,"-")</f>
        <v>-</v>
      </c>
      <c r="IH12" s="84"/>
      <c r="II12" s="84"/>
      <c r="IJ12" s="84"/>
      <c r="IK12" s="84"/>
      <c r="IL12" s="94" t="s">
        <v>141</v>
      </c>
      <c r="IM12" s="95" t="str">
        <f>IF($IM$8,IR7,"-")</f>
        <v>-</v>
      </c>
      <c r="IN12" s="95" t="str">
        <f>IF($IM$8,IS7,"-")</f>
        <v>-</v>
      </c>
      <c r="IO12" s="95" t="str">
        <f>IF($IM$8,IT7,"-")</f>
        <v>-</v>
      </c>
      <c r="IP12" s="95" t="str">
        <f>IF($IM$8,IU7,"-")</f>
        <v>-</v>
      </c>
      <c r="IQ12" s="95" t="str">
        <f>IF($IM$8,IV7,"-")</f>
        <v>-</v>
      </c>
      <c r="IR12" s="84"/>
      <c r="IS12" s="84"/>
      <c r="IT12" s="84"/>
      <c r="IU12" s="84"/>
      <c r="IV12" s="84"/>
      <c r="IW12" s="94" t="s">
        <v>141</v>
      </c>
      <c r="IX12" s="95" t="str">
        <f>IF($IX$8,JC7,"-")</f>
        <v>-</v>
      </c>
      <c r="IY12" s="95" t="str">
        <f>IF($IX$8,JD7,"-")</f>
        <v>-</v>
      </c>
      <c r="IZ12" s="95" t="str">
        <f>IF($IX$8,JE7,"-")</f>
        <v>-</v>
      </c>
      <c r="JA12" s="95" t="str">
        <f>IF($IX$8,JF7,"-")</f>
        <v>-</v>
      </c>
      <c r="JB12" s="95" t="str">
        <f>IF($IX$8,JG7,"-")</f>
        <v>-</v>
      </c>
      <c r="JC12" s="84"/>
      <c r="JD12" s="84"/>
      <c r="JE12" s="84"/>
      <c r="JF12" s="84"/>
      <c r="JG12" s="94" t="s">
        <v>141</v>
      </c>
      <c r="JH12" s="95" t="str">
        <f>IF($JH$8,JM7,"-")</f>
        <v>-</v>
      </c>
      <c r="JI12" s="95" t="str">
        <f>IF($JH$8,JN7,"-")</f>
        <v>-</v>
      </c>
      <c r="JJ12" s="95" t="str">
        <f>IF($JH$8,JO7,"-")</f>
        <v>-</v>
      </c>
      <c r="JK12" s="95" t="str">
        <f>IF($JH$8,JP7,"-")</f>
        <v>-</v>
      </c>
      <c r="JL12" s="95" t="str">
        <f>IF($JH$8,JQ7,"-")</f>
        <v>-</v>
      </c>
      <c r="JM12" s="84"/>
      <c r="JN12" s="84"/>
      <c r="JO12" s="84"/>
      <c r="JP12" s="84"/>
      <c r="JQ12" s="94" t="s">
        <v>141</v>
      </c>
      <c r="JR12" s="95" t="str">
        <f>IF($JR$8,JW7,"-")</f>
        <v>-</v>
      </c>
      <c r="JS12" s="95" t="str">
        <f>IF($JR$8,JX7,"-")</f>
        <v>-</v>
      </c>
      <c r="JT12" s="95" t="str">
        <f>IF($JR$8,JY7,"-")</f>
        <v>-</v>
      </c>
      <c r="JU12" s="95" t="str">
        <f>IF($JR$8,JZ7,"-")</f>
        <v>-</v>
      </c>
      <c r="JV12" s="95" t="str">
        <f>IF($JR$8,KA7,"-")</f>
        <v>-</v>
      </c>
      <c r="JW12" s="84"/>
      <c r="JX12" s="84"/>
      <c r="JY12" s="84"/>
      <c r="JZ12" s="84"/>
      <c r="KA12" s="94" t="s">
        <v>141</v>
      </c>
      <c r="KB12" s="95" t="str">
        <f>IF($KB$8,KG7,"-")</f>
        <v>-</v>
      </c>
      <c r="KC12" s="95" t="str">
        <f>IF($KB$8,KH7,"-")</f>
        <v>-</v>
      </c>
      <c r="KD12" s="95" t="str">
        <f>IF($KB$8,KI7,"-")</f>
        <v>-</v>
      </c>
      <c r="KE12" s="95" t="str">
        <f>IF($KB$8,KJ7,"-")</f>
        <v>-</v>
      </c>
      <c r="KF12" s="95" t="str">
        <f>IF($KB$8,KK7,"-")</f>
        <v>-</v>
      </c>
      <c r="KG12" s="84"/>
      <c r="KH12" s="84"/>
      <c r="KI12" s="84"/>
      <c r="KJ12" s="84"/>
      <c r="KK12" s="94" t="s">
        <v>141</v>
      </c>
      <c r="KL12" s="95" t="str">
        <f>IF($KL$8,KQ7,"-")</f>
        <v>-</v>
      </c>
      <c r="KM12" s="95" t="str">
        <f>IF($KL$8,KR7,"-")</f>
        <v>-</v>
      </c>
      <c r="KN12" s="95" t="str">
        <f>IF($KL$8,KS7,"-")</f>
        <v>-</v>
      </c>
      <c r="KO12" s="95" t="str">
        <f>IF($KL$8,KT7,"-")</f>
        <v>-</v>
      </c>
      <c r="KP12" s="95" t="str">
        <f>IF($KL$8,KU7,"-")</f>
        <v>-</v>
      </c>
      <c r="KQ12" s="84"/>
      <c r="KR12" s="84"/>
      <c r="KS12" s="84"/>
      <c r="KT12" s="84"/>
      <c r="KU12" s="84"/>
      <c r="KV12" s="94" t="s">
        <v>141</v>
      </c>
      <c r="KW12" s="95" t="str">
        <f>IF($KW$8,LB7,"-")</f>
        <v>-</v>
      </c>
      <c r="KX12" s="95">
        <f>IF($KW$8,LC7,"-")</f>
        <v>13.7</v>
      </c>
      <c r="KY12" s="95">
        <f>IF($KW$8,LD7,"-")</f>
        <v>12</v>
      </c>
      <c r="KZ12" s="95">
        <f>IF($KW$8,LE7,"-")</f>
        <v>14.5</v>
      </c>
      <c r="LA12" s="95">
        <f>IF($KW$8,LF7,"-")</f>
        <v>14.9</v>
      </c>
      <c r="LB12" s="84"/>
      <c r="LC12" s="84"/>
      <c r="LD12" s="84"/>
      <c r="LE12" s="84"/>
      <c r="LF12" s="94" t="s">
        <v>141</v>
      </c>
      <c r="LG12" s="95" t="str">
        <f>IF($LG$8,LL7,"-")</f>
        <v>-</v>
      </c>
      <c r="LH12" s="95">
        <f>IF($LG$8,LM7,"-")</f>
        <v>2.5</v>
      </c>
      <c r="LI12" s="95">
        <f>IF($LG$8,LN7,"-")</f>
        <v>0.3</v>
      </c>
      <c r="LJ12" s="95">
        <f>IF($LG$8,LO7,"-")</f>
        <v>0.3</v>
      </c>
      <c r="LK12" s="95">
        <f>IF($LG$8,LP7,"-")</f>
        <v>0.3</v>
      </c>
      <c r="LL12" s="84"/>
      <c r="LM12" s="84"/>
      <c r="LN12" s="84"/>
      <c r="LO12" s="84"/>
      <c r="LP12" s="94" t="s">
        <v>141</v>
      </c>
      <c r="LQ12" s="95" t="str">
        <f>IF($LQ$8,LV7,"-")</f>
        <v>-</v>
      </c>
      <c r="LR12" s="95">
        <f>IF($LQ$8,LW7,"-")</f>
        <v>259</v>
      </c>
      <c r="LS12" s="95">
        <f>IF($LQ$8,LX7,"-")</f>
        <v>197.2</v>
      </c>
      <c r="LT12" s="95">
        <f>IF($LQ$8,LY7,"-")</f>
        <v>184.6</v>
      </c>
      <c r="LU12" s="95">
        <f>IF($LQ$8,LZ7,"-")</f>
        <v>174.5</v>
      </c>
      <c r="LV12" s="84"/>
      <c r="LW12" s="84"/>
      <c r="LX12" s="84"/>
      <c r="LY12" s="84"/>
      <c r="LZ12" s="94" t="s">
        <v>141</v>
      </c>
      <c r="MA12" s="95" t="str">
        <f>IF($MA$8,MF7,"-")</f>
        <v>-</v>
      </c>
      <c r="MB12" s="95" t="str">
        <f>IF($MA$8,MG7,"-")</f>
        <v>-</v>
      </c>
      <c r="MC12" s="95" t="str">
        <f>IF($MA$8,MH7,"-")</f>
        <v>-</v>
      </c>
      <c r="MD12" s="95" t="str">
        <f>IF($MA$8,MI7,"-")</f>
        <v>-</v>
      </c>
      <c r="ME12" s="95" t="str">
        <f>IF($MA$8,MJ7,"-")</f>
        <v>-</v>
      </c>
      <c r="MF12" s="84"/>
      <c r="MG12" s="84"/>
      <c r="MH12" s="84"/>
      <c r="MI12" s="84"/>
      <c r="MJ12" s="94" t="s">
        <v>141</v>
      </c>
      <c r="MK12" s="95" t="str">
        <f>IF($MK$8,MP7,"-")</f>
        <v>-</v>
      </c>
      <c r="ML12" s="95">
        <f>IF($MK$8,MQ7,"-")</f>
        <v>100</v>
      </c>
      <c r="MM12" s="95">
        <f>IF($MK$8,MR7,"-")</f>
        <v>98.2</v>
      </c>
      <c r="MN12" s="95">
        <f>IF($MK$8,MS7,"-")</f>
        <v>98.8</v>
      </c>
      <c r="MO12" s="95">
        <f>IF($MK$8,MT7,"-")</f>
        <v>98.3</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142</v>
      </c>
      <c r="AY13" s="95">
        <f>$BI$7</f>
        <v>100</v>
      </c>
      <c r="AZ13" s="95">
        <f>$BI$7</f>
        <v>100</v>
      </c>
      <c r="BA13" s="95">
        <f>$BI$7</f>
        <v>100</v>
      </c>
      <c r="BB13" s="95">
        <f>$BI$7</f>
        <v>100</v>
      </c>
      <c r="BC13" s="95">
        <f>$BI$7</f>
        <v>100</v>
      </c>
      <c r="BD13" s="84"/>
      <c r="BE13" s="84"/>
      <c r="BF13" s="84"/>
      <c r="BG13" s="84"/>
      <c r="BH13" s="84"/>
      <c r="BI13" s="94" t="s">
        <v>142</v>
      </c>
      <c r="BJ13" s="95">
        <f>$BT$7</f>
        <v>100</v>
      </c>
      <c r="BK13" s="95">
        <f>$BT$7</f>
        <v>100</v>
      </c>
      <c r="BL13" s="95">
        <f>$BT$7</f>
        <v>100</v>
      </c>
      <c r="BM13" s="95">
        <f>$BT$7</f>
        <v>100</v>
      </c>
      <c r="BN13" s="95">
        <f>$BT$7</f>
        <v>100</v>
      </c>
      <c r="BO13" s="84"/>
      <c r="BP13" s="84"/>
      <c r="BQ13" s="84"/>
      <c r="BR13" s="84"/>
      <c r="BS13" s="84"/>
      <c r="BT13" s="94" t="s">
        <v>142</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143</v>
      </c>
      <c r="C14" s="99"/>
      <c r="D14" s="100"/>
      <c r="E14" s="99"/>
      <c r="F14" s="206" t="s">
        <v>144</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145</v>
      </c>
      <c r="C15" s="196"/>
      <c r="D15" s="100"/>
      <c r="E15" s="97">
        <v>1</v>
      </c>
      <c r="F15" s="196" t="s">
        <v>146</v>
      </c>
      <c r="G15" s="196"/>
      <c r="H15" s="102" t="s">
        <v>147</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148</v>
      </c>
      <c r="AY15" s="103"/>
      <c r="AZ15" s="103"/>
      <c r="BA15" s="103"/>
      <c r="BB15" s="103"/>
      <c r="BC15" s="103"/>
      <c r="BD15" s="100"/>
      <c r="BE15" s="100"/>
      <c r="BF15" s="100"/>
      <c r="BG15" s="100"/>
      <c r="BH15" s="100"/>
      <c r="BI15" s="101" t="s">
        <v>148</v>
      </c>
      <c r="BJ15" s="103"/>
      <c r="BK15" s="103"/>
      <c r="BL15" s="103"/>
      <c r="BM15" s="103"/>
      <c r="BN15" s="103"/>
      <c r="BO15" s="100"/>
      <c r="BP15" s="100"/>
      <c r="BQ15" s="100"/>
      <c r="BR15" s="100"/>
      <c r="BS15" s="100"/>
      <c r="BT15" s="101" t="s">
        <v>148</v>
      </c>
      <c r="BU15" s="103"/>
      <c r="BV15" s="103"/>
      <c r="BW15" s="103"/>
      <c r="BX15" s="103"/>
      <c r="BY15" s="103"/>
      <c r="BZ15" s="100"/>
      <c r="CA15" s="100"/>
      <c r="CB15" s="100"/>
      <c r="CC15" s="100"/>
      <c r="CD15" s="100"/>
      <c r="CE15" s="101" t="s">
        <v>148</v>
      </c>
      <c r="CF15" s="103"/>
      <c r="CG15" s="103"/>
      <c r="CH15" s="103"/>
      <c r="CI15" s="103"/>
      <c r="CJ15" s="103"/>
      <c r="CK15" s="100"/>
      <c r="CL15" s="100"/>
      <c r="CM15" s="100"/>
      <c r="CN15" s="100"/>
      <c r="CO15" s="101" t="s">
        <v>148</v>
      </c>
      <c r="CP15" s="103"/>
      <c r="CQ15" s="103"/>
      <c r="CR15" s="103"/>
      <c r="CS15" s="103"/>
      <c r="CT15" s="103"/>
      <c r="CU15" s="100"/>
      <c r="CV15" s="100"/>
      <c r="CW15" s="100"/>
      <c r="CX15" s="100"/>
      <c r="CY15" s="100"/>
      <c r="CZ15" s="101" t="s">
        <v>148</v>
      </c>
      <c r="DA15" s="103"/>
      <c r="DB15" s="103"/>
      <c r="DC15" s="103"/>
      <c r="DD15" s="103"/>
      <c r="DE15" s="103"/>
      <c r="DF15" s="100"/>
      <c r="DG15" s="100"/>
      <c r="DH15" s="100"/>
      <c r="DI15" s="100"/>
      <c r="DJ15" s="101" t="s">
        <v>148</v>
      </c>
      <c r="DK15" s="103"/>
      <c r="DL15" s="103"/>
      <c r="DM15" s="103"/>
      <c r="DN15" s="103"/>
      <c r="DO15" s="103"/>
      <c r="DP15" s="100"/>
      <c r="DQ15" s="100"/>
      <c r="DR15" s="100"/>
      <c r="DS15" s="100"/>
      <c r="DT15" s="101" t="s">
        <v>148</v>
      </c>
      <c r="DU15" s="103"/>
      <c r="DV15" s="103"/>
      <c r="DW15" s="103"/>
      <c r="DX15" s="103"/>
      <c r="DY15" s="103"/>
      <c r="DZ15" s="100"/>
      <c r="EA15" s="100"/>
      <c r="EB15" s="100"/>
      <c r="EC15" s="100"/>
      <c r="ED15" s="101" t="s">
        <v>148</v>
      </c>
      <c r="EE15" s="103"/>
      <c r="EF15" s="103"/>
      <c r="EG15" s="103"/>
      <c r="EH15" s="103"/>
      <c r="EI15" s="103"/>
      <c r="EJ15" s="100"/>
      <c r="EK15" s="100"/>
      <c r="EL15" s="100"/>
      <c r="EM15" s="100"/>
      <c r="EN15" s="101" t="s">
        <v>148</v>
      </c>
      <c r="EO15" s="103"/>
      <c r="EP15" s="103"/>
      <c r="EQ15" s="103"/>
      <c r="ER15" s="103"/>
      <c r="ES15" s="103"/>
      <c r="ET15" s="100"/>
      <c r="EU15" s="100"/>
      <c r="EV15" s="100"/>
      <c r="EW15" s="100"/>
      <c r="EX15" s="100"/>
      <c r="EY15" s="101" t="s">
        <v>148</v>
      </c>
      <c r="EZ15" s="103"/>
      <c r="FA15" s="103"/>
      <c r="FB15" s="103"/>
      <c r="FC15" s="103"/>
      <c r="FD15" s="103"/>
      <c r="FE15" s="100"/>
      <c r="FF15" s="100"/>
      <c r="FG15" s="100"/>
      <c r="FH15" s="100"/>
      <c r="FI15" s="101" t="s">
        <v>148</v>
      </c>
      <c r="FJ15" s="103"/>
      <c r="FK15" s="103"/>
      <c r="FL15" s="103"/>
      <c r="FM15" s="103"/>
      <c r="FN15" s="103"/>
      <c r="FO15" s="100"/>
      <c r="FP15" s="100"/>
      <c r="FQ15" s="100"/>
      <c r="FR15" s="100"/>
      <c r="FS15" s="101" t="s">
        <v>148</v>
      </c>
      <c r="FT15" s="103"/>
      <c r="FU15" s="103"/>
      <c r="FV15" s="103"/>
      <c r="FW15" s="103"/>
      <c r="FX15" s="103"/>
      <c r="FY15" s="100"/>
      <c r="FZ15" s="100"/>
      <c r="GA15" s="100"/>
      <c r="GB15" s="100"/>
      <c r="GC15" s="101" t="s">
        <v>148</v>
      </c>
      <c r="GD15" s="103"/>
      <c r="GE15" s="103"/>
      <c r="GF15" s="103"/>
      <c r="GG15" s="103"/>
      <c r="GH15" s="103"/>
      <c r="GI15" s="100"/>
      <c r="GJ15" s="100"/>
      <c r="GK15" s="100"/>
      <c r="GL15" s="100"/>
      <c r="GM15" s="101" t="s">
        <v>148</v>
      </c>
      <c r="GN15" s="103"/>
      <c r="GO15" s="103"/>
      <c r="GP15" s="103"/>
      <c r="GQ15" s="103"/>
      <c r="GR15" s="103"/>
      <c r="GS15" s="100"/>
      <c r="GT15" s="100"/>
      <c r="GU15" s="100"/>
      <c r="GV15" s="100"/>
      <c r="GW15" s="100"/>
      <c r="GX15" s="101" t="s">
        <v>148</v>
      </c>
      <c r="GY15" s="103"/>
      <c r="GZ15" s="103"/>
      <c r="HA15" s="103"/>
      <c r="HB15" s="103"/>
      <c r="HC15" s="103"/>
      <c r="HD15" s="100"/>
      <c r="HE15" s="100"/>
      <c r="HF15" s="100"/>
      <c r="HG15" s="100"/>
      <c r="HH15" s="101" t="s">
        <v>148</v>
      </c>
      <c r="HI15" s="103"/>
      <c r="HJ15" s="103"/>
      <c r="HK15" s="103"/>
      <c r="HL15" s="103"/>
      <c r="HM15" s="103"/>
      <c r="HN15" s="100"/>
      <c r="HO15" s="100"/>
      <c r="HP15" s="100"/>
      <c r="HQ15" s="100"/>
      <c r="HR15" s="101" t="s">
        <v>148</v>
      </c>
      <c r="HS15" s="103"/>
      <c r="HT15" s="103"/>
      <c r="HU15" s="103"/>
      <c r="HV15" s="103"/>
      <c r="HW15" s="103"/>
      <c r="HX15" s="100"/>
      <c r="HY15" s="100"/>
      <c r="HZ15" s="100"/>
      <c r="IA15" s="100"/>
      <c r="IB15" s="101" t="s">
        <v>148</v>
      </c>
      <c r="IC15" s="103"/>
      <c r="ID15" s="103"/>
      <c r="IE15" s="103"/>
      <c r="IF15" s="103"/>
      <c r="IG15" s="103"/>
      <c r="IH15" s="100"/>
      <c r="II15" s="100"/>
      <c r="IJ15" s="100"/>
      <c r="IK15" s="100"/>
      <c r="IL15" s="101" t="s">
        <v>148</v>
      </c>
      <c r="IM15" s="103"/>
      <c r="IN15" s="103"/>
      <c r="IO15" s="103"/>
      <c r="IP15" s="103"/>
      <c r="IQ15" s="103"/>
      <c r="IR15" s="100"/>
      <c r="IS15" s="100"/>
      <c r="IT15" s="100"/>
      <c r="IU15" s="100"/>
      <c r="IV15" s="100"/>
      <c r="IW15" s="101" t="s">
        <v>148</v>
      </c>
      <c r="IX15" s="103"/>
      <c r="IY15" s="103"/>
      <c r="IZ15" s="103"/>
      <c r="JA15" s="103"/>
      <c r="JB15" s="103"/>
      <c r="JC15" s="100"/>
      <c r="JD15" s="100"/>
      <c r="JE15" s="100"/>
      <c r="JF15" s="100"/>
      <c r="JG15" s="101" t="s">
        <v>148</v>
      </c>
      <c r="JH15" s="103"/>
      <c r="JI15" s="103"/>
      <c r="JJ15" s="103"/>
      <c r="JK15" s="103"/>
      <c r="JL15" s="103"/>
      <c r="JM15" s="100"/>
      <c r="JN15" s="100"/>
      <c r="JO15" s="100"/>
      <c r="JP15" s="100"/>
      <c r="JQ15" s="101" t="s">
        <v>148</v>
      </c>
      <c r="JR15" s="103"/>
      <c r="JS15" s="103"/>
      <c r="JT15" s="103"/>
      <c r="JU15" s="103"/>
      <c r="JV15" s="103"/>
      <c r="JW15" s="100"/>
      <c r="JX15" s="100"/>
      <c r="JY15" s="100"/>
      <c r="JZ15" s="100"/>
      <c r="KA15" s="101" t="s">
        <v>148</v>
      </c>
      <c r="KB15" s="103"/>
      <c r="KC15" s="103"/>
      <c r="KD15" s="103"/>
      <c r="KE15" s="103"/>
      <c r="KF15" s="103"/>
      <c r="KG15" s="100"/>
      <c r="KH15" s="100"/>
      <c r="KI15" s="100"/>
      <c r="KJ15" s="100"/>
      <c r="KK15" s="101" t="s">
        <v>148</v>
      </c>
      <c r="KL15" s="103"/>
      <c r="KM15" s="103"/>
      <c r="KN15" s="103"/>
      <c r="KO15" s="103"/>
      <c r="KP15" s="103"/>
      <c r="KQ15" s="100"/>
      <c r="KR15" s="100"/>
      <c r="KS15" s="100"/>
      <c r="KT15" s="100"/>
      <c r="KU15" s="100"/>
      <c r="KV15" s="101" t="s">
        <v>148</v>
      </c>
      <c r="KW15" s="103"/>
      <c r="KX15" s="103"/>
      <c r="KY15" s="103"/>
      <c r="KZ15" s="103"/>
      <c r="LA15" s="103"/>
      <c r="LB15" s="100"/>
      <c r="LC15" s="100"/>
      <c r="LD15" s="100"/>
      <c r="LE15" s="100"/>
      <c r="LF15" s="101" t="s">
        <v>148</v>
      </c>
      <c r="LG15" s="103"/>
      <c r="LH15" s="103"/>
      <c r="LI15" s="103"/>
      <c r="LJ15" s="103"/>
      <c r="LK15" s="103"/>
      <c r="LL15" s="100"/>
      <c r="LM15" s="100"/>
      <c r="LN15" s="100"/>
      <c r="LO15" s="100"/>
      <c r="LP15" s="101" t="s">
        <v>148</v>
      </c>
      <c r="LQ15" s="103"/>
      <c r="LR15" s="103"/>
      <c r="LS15" s="103"/>
      <c r="LT15" s="103"/>
      <c r="LU15" s="103"/>
      <c r="LV15" s="100"/>
      <c r="LW15" s="100"/>
      <c r="LX15" s="100"/>
      <c r="LY15" s="100"/>
      <c r="LZ15" s="101" t="s">
        <v>148</v>
      </c>
      <c r="MA15" s="103"/>
      <c r="MB15" s="103"/>
      <c r="MC15" s="103"/>
      <c r="MD15" s="103"/>
      <c r="ME15" s="103"/>
      <c r="MF15" s="100"/>
      <c r="MG15" s="100"/>
      <c r="MH15" s="100"/>
      <c r="MI15" s="100"/>
      <c r="MJ15" s="101" t="s">
        <v>148</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149</v>
      </c>
      <c r="C16" s="196"/>
      <c r="D16" s="100"/>
      <c r="E16" s="97">
        <f>E15+1</f>
        <v>2</v>
      </c>
      <c r="F16" s="196" t="s">
        <v>150</v>
      </c>
      <c r="G16" s="196"/>
      <c r="H16" s="102" t="s">
        <v>151</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152</v>
      </c>
      <c r="C17" s="196"/>
      <c r="D17" s="100"/>
      <c r="E17" s="97">
        <f t="shared" ref="E17" si="8">E16+1</f>
        <v>3</v>
      </c>
      <c r="F17" s="196" t="s">
        <v>153</v>
      </c>
      <c r="G17" s="196"/>
      <c r="H17" s="102" t="s">
        <v>154</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155</v>
      </c>
      <c r="AY17" s="106" t="e">
        <f>IF(AY7="-",NA(),AY7)</f>
        <v>#N/A</v>
      </c>
      <c r="AZ17" s="106">
        <f t="shared" ref="AZ17:BC17" si="9">IF(AZ7="-",NA(),AZ7)</f>
        <v>340.6</v>
      </c>
      <c r="BA17" s="106">
        <f t="shared" si="9"/>
        <v>328.7</v>
      </c>
      <c r="BB17" s="106">
        <f t="shared" si="9"/>
        <v>444.5</v>
      </c>
      <c r="BC17" s="106">
        <f t="shared" si="9"/>
        <v>134.69999999999999</v>
      </c>
      <c r="BD17" s="100"/>
      <c r="BE17" s="100"/>
      <c r="BF17" s="100"/>
      <c r="BG17" s="100"/>
      <c r="BH17" s="100"/>
      <c r="BI17" s="105" t="s">
        <v>155</v>
      </c>
      <c r="BJ17" s="106" t="e">
        <f>IF(BJ7="-",NA(),BJ7)</f>
        <v>#N/A</v>
      </c>
      <c r="BK17" s="106">
        <f t="shared" ref="BK17:BN17" si="10">IF(BK7="-",NA(),BK7)</f>
        <v>436.7</v>
      </c>
      <c r="BL17" s="106">
        <f t="shared" si="10"/>
        <v>418.2</v>
      </c>
      <c r="BM17" s="106">
        <f t="shared" si="10"/>
        <v>617.20000000000005</v>
      </c>
      <c r="BN17" s="106">
        <f t="shared" si="10"/>
        <v>456.1</v>
      </c>
      <c r="BO17" s="100"/>
      <c r="BP17" s="100"/>
      <c r="BQ17" s="100"/>
      <c r="BR17" s="100"/>
      <c r="BS17" s="100"/>
      <c r="BT17" s="105" t="s">
        <v>155</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155</v>
      </c>
      <c r="CF17" s="106" t="e">
        <f>IF(CF7="-",NA(),CF7)</f>
        <v>#N/A</v>
      </c>
      <c r="CG17" s="106">
        <f t="shared" ref="CG17:CJ17" si="12">IF(CG7="-",NA(),CG7)</f>
        <v>12760.6</v>
      </c>
      <c r="CH17" s="106">
        <f t="shared" si="12"/>
        <v>13370.7</v>
      </c>
      <c r="CI17" s="106">
        <f t="shared" si="12"/>
        <v>9727.9</v>
      </c>
      <c r="CJ17" s="106">
        <f t="shared" si="12"/>
        <v>32810.1</v>
      </c>
      <c r="CK17" s="100"/>
      <c r="CL17" s="100"/>
      <c r="CM17" s="100"/>
      <c r="CN17" s="100"/>
      <c r="CO17" s="105" t="s">
        <v>155</v>
      </c>
      <c r="CP17" s="107" t="e">
        <f>IF(CP7="-",NA(),CP7)</f>
        <v>#N/A</v>
      </c>
      <c r="CQ17" s="107">
        <f t="shared" ref="CQ17:CT17" si="13">IF(CQ7="-",NA(),CQ7)</f>
        <v>45484</v>
      </c>
      <c r="CR17" s="107">
        <f t="shared" si="13"/>
        <v>71376</v>
      </c>
      <c r="CS17" s="107">
        <f t="shared" si="13"/>
        <v>78665</v>
      </c>
      <c r="CT17" s="107">
        <f t="shared" si="13"/>
        <v>68605</v>
      </c>
      <c r="CU17" s="100"/>
      <c r="CV17" s="100"/>
      <c r="CW17" s="100"/>
      <c r="CX17" s="100"/>
      <c r="CY17" s="100"/>
      <c r="CZ17" s="105" t="s">
        <v>155</v>
      </c>
      <c r="DA17" s="106" t="e">
        <f>IF(DA7="-",NA(),DA7)</f>
        <v>#N/A</v>
      </c>
      <c r="DB17" s="106">
        <f t="shared" ref="DB17:DE17" si="14">IF(DB7="-",NA(),DB7)</f>
        <v>9.1</v>
      </c>
      <c r="DC17" s="106">
        <f t="shared" si="14"/>
        <v>14.2</v>
      </c>
      <c r="DD17" s="106">
        <f t="shared" si="14"/>
        <v>14.4</v>
      </c>
      <c r="DE17" s="106">
        <f t="shared" si="14"/>
        <v>13.8</v>
      </c>
      <c r="DF17" s="100"/>
      <c r="DG17" s="100"/>
      <c r="DH17" s="100"/>
      <c r="DI17" s="100"/>
      <c r="DJ17" s="105" t="s">
        <v>155</v>
      </c>
      <c r="DK17" s="106" t="e">
        <f>IF(DK7="-",NA(),DK7)</f>
        <v>#N/A</v>
      </c>
      <c r="DL17" s="106">
        <f t="shared" ref="DL17:DO17" si="15">IF(DL7="-",NA(),DL7)</f>
        <v>5.8</v>
      </c>
      <c r="DM17" s="106">
        <f t="shared" si="15"/>
        <v>0.7</v>
      </c>
      <c r="DN17" s="106">
        <f t="shared" si="15"/>
        <v>0</v>
      </c>
      <c r="DO17" s="106">
        <f t="shared" si="15"/>
        <v>0</v>
      </c>
      <c r="DP17" s="100"/>
      <c r="DQ17" s="100"/>
      <c r="DR17" s="100"/>
      <c r="DS17" s="100"/>
      <c r="DT17" s="105" t="s">
        <v>155</v>
      </c>
      <c r="DU17" s="106" t="e">
        <f>IF(DU7="-",NA(),DU7)</f>
        <v>#N/A</v>
      </c>
      <c r="DV17" s="106">
        <f t="shared" ref="DV17:DY17" si="16">IF(DV7="-",NA(),DV7)</f>
        <v>1225.4000000000001</v>
      </c>
      <c r="DW17" s="106">
        <f t="shared" si="16"/>
        <v>784.5</v>
      </c>
      <c r="DX17" s="106">
        <f t="shared" si="16"/>
        <v>780.7</v>
      </c>
      <c r="DY17" s="106">
        <f t="shared" si="16"/>
        <v>707.2</v>
      </c>
      <c r="DZ17" s="100"/>
      <c r="EA17" s="100"/>
      <c r="EB17" s="100"/>
      <c r="EC17" s="100"/>
      <c r="ED17" s="105" t="s">
        <v>155</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155</v>
      </c>
      <c r="EO17" s="106" t="e">
        <f>IF(EO7="-",NA(),EO7)</f>
        <v>#N/A</v>
      </c>
      <c r="EP17" s="106">
        <f t="shared" ref="EP17:ES17" si="18">IF(EP7="-",NA(),EP7)</f>
        <v>100</v>
      </c>
      <c r="EQ17" s="106">
        <f t="shared" si="18"/>
        <v>100</v>
      </c>
      <c r="ER17" s="106">
        <f t="shared" si="18"/>
        <v>100</v>
      </c>
      <c r="ES17" s="106">
        <f t="shared" si="18"/>
        <v>100</v>
      </c>
      <c r="ET17" s="100"/>
      <c r="EU17" s="100"/>
      <c r="EV17" s="100"/>
      <c r="EW17" s="100"/>
      <c r="EX17" s="100"/>
      <c r="EY17" s="105" t="s">
        <v>155</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155</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155</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155</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155</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155</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155</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155</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155</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155</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155</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155</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155</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155</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155</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155</v>
      </c>
      <c r="KW17" s="106" t="e">
        <f>IF(KW7="-",NA(),KW7)</f>
        <v>#N/A</v>
      </c>
      <c r="KX17" s="106">
        <f t="shared" ref="KX17:LA17" si="34">IF(KX7="-",NA(),KX7)</f>
        <v>9.1</v>
      </c>
      <c r="KY17" s="106">
        <f t="shared" si="34"/>
        <v>14.2</v>
      </c>
      <c r="KZ17" s="106">
        <f t="shared" si="34"/>
        <v>14.4</v>
      </c>
      <c r="LA17" s="106">
        <f t="shared" si="34"/>
        <v>13.8</v>
      </c>
      <c r="LB17" s="100"/>
      <c r="LC17" s="100"/>
      <c r="LD17" s="100"/>
      <c r="LE17" s="100"/>
      <c r="LF17" s="105" t="s">
        <v>155</v>
      </c>
      <c r="LG17" s="106" t="e">
        <f>IF(LG7="-",NA(),LG7)</f>
        <v>#N/A</v>
      </c>
      <c r="LH17" s="106">
        <f t="shared" ref="LH17:LK17" si="35">IF(LH7="-",NA(),LH7)</f>
        <v>5.8</v>
      </c>
      <c r="LI17" s="106">
        <f t="shared" si="35"/>
        <v>0.7</v>
      </c>
      <c r="LJ17" s="106">
        <f t="shared" si="35"/>
        <v>0</v>
      </c>
      <c r="LK17" s="106">
        <f t="shared" si="35"/>
        <v>0</v>
      </c>
      <c r="LL17" s="100"/>
      <c r="LM17" s="100"/>
      <c r="LN17" s="100"/>
      <c r="LO17" s="100"/>
      <c r="LP17" s="105" t="s">
        <v>155</v>
      </c>
      <c r="LQ17" s="106" t="e">
        <f>IF(LQ7="-",NA(),LQ7)</f>
        <v>#N/A</v>
      </c>
      <c r="LR17" s="106">
        <f t="shared" ref="LR17:LU17" si="36">IF(LR7="-",NA(),LR7)</f>
        <v>1225.4000000000001</v>
      </c>
      <c r="LS17" s="106">
        <f t="shared" si="36"/>
        <v>784.5</v>
      </c>
      <c r="LT17" s="106">
        <f t="shared" si="36"/>
        <v>780.7</v>
      </c>
      <c r="LU17" s="106">
        <f t="shared" si="36"/>
        <v>707.2</v>
      </c>
      <c r="LV17" s="100"/>
      <c r="LW17" s="100"/>
      <c r="LX17" s="100"/>
      <c r="LY17" s="100"/>
      <c r="LZ17" s="105" t="s">
        <v>155</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155</v>
      </c>
      <c r="MK17" s="106" t="e">
        <f>IF(MK7="-",NA(),MK7)</f>
        <v>#N/A</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156</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157</v>
      </c>
      <c r="AY18" s="106" t="e">
        <f>IF(BD7="-",NA(),BD7)</f>
        <v>#N/A</v>
      </c>
      <c r="AZ18" s="106">
        <f t="shared" ref="AZ18:BC18" si="39">IF(BE7="-",NA(),BE7)</f>
        <v>124.4</v>
      </c>
      <c r="BA18" s="106">
        <f t="shared" si="39"/>
        <v>118.8</v>
      </c>
      <c r="BB18" s="106">
        <f t="shared" si="39"/>
        <v>88.8</v>
      </c>
      <c r="BC18" s="106">
        <f t="shared" si="39"/>
        <v>121.3</v>
      </c>
      <c r="BD18" s="100"/>
      <c r="BE18" s="100"/>
      <c r="BF18" s="100"/>
      <c r="BG18" s="100"/>
      <c r="BH18" s="100"/>
      <c r="BI18" s="105" t="s">
        <v>157</v>
      </c>
      <c r="BJ18" s="106" t="e">
        <f>IF(BO7="-",NA(),BO7)</f>
        <v>#N/A</v>
      </c>
      <c r="BK18" s="106">
        <f t="shared" ref="BK18:BN18" si="40">IF(BP7="-",NA(),BP7)</f>
        <v>324.60000000000002</v>
      </c>
      <c r="BL18" s="106">
        <f t="shared" si="40"/>
        <v>255.4</v>
      </c>
      <c r="BM18" s="106">
        <f t="shared" si="40"/>
        <v>269.8</v>
      </c>
      <c r="BN18" s="106">
        <f t="shared" si="40"/>
        <v>247.9</v>
      </c>
      <c r="BO18" s="100"/>
      <c r="BP18" s="100"/>
      <c r="BQ18" s="100"/>
      <c r="BR18" s="100"/>
      <c r="BS18" s="100"/>
      <c r="BT18" s="105" t="s">
        <v>157</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157</v>
      </c>
      <c r="CF18" s="106" t="e">
        <f>IF(CK7="-",NA(),CK7)</f>
        <v>#N/A</v>
      </c>
      <c r="CG18" s="106">
        <f t="shared" ref="CG18:CJ18" si="42">IF(CL7="-",NA(),CL7)</f>
        <v>17642.5</v>
      </c>
      <c r="CH18" s="106">
        <f t="shared" si="42"/>
        <v>18815.8</v>
      </c>
      <c r="CI18" s="106">
        <f t="shared" si="42"/>
        <v>22847.9</v>
      </c>
      <c r="CJ18" s="106">
        <f t="shared" si="42"/>
        <v>19210.5</v>
      </c>
      <c r="CK18" s="100"/>
      <c r="CL18" s="100"/>
      <c r="CM18" s="100"/>
      <c r="CN18" s="100"/>
      <c r="CO18" s="105" t="s">
        <v>157</v>
      </c>
      <c r="CP18" s="107" t="e">
        <f>IF(CU7="-",NA(),CU7)</f>
        <v>#N/A</v>
      </c>
      <c r="CQ18" s="107">
        <f t="shared" ref="CQ18:CT18" si="43">IF(CV7="-",NA(),CV7)</f>
        <v>58539</v>
      </c>
      <c r="CR18" s="107">
        <f t="shared" si="43"/>
        <v>37685</v>
      </c>
      <c r="CS18" s="107">
        <f t="shared" si="43"/>
        <v>2390</v>
      </c>
      <c r="CT18" s="107">
        <f t="shared" si="43"/>
        <v>32739</v>
      </c>
      <c r="CU18" s="100"/>
      <c r="CV18" s="100"/>
      <c r="CW18" s="100"/>
      <c r="CX18" s="100"/>
      <c r="CY18" s="100"/>
      <c r="CZ18" s="105" t="s">
        <v>157</v>
      </c>
      <c r="DA18" s="106" t="e">
        <f>IF(DF7="-",NA(),DF7)</f>
        <v>#N/A</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157</v>
      </c>
      <c r="DK18" s="106" t="e">
        <f>IF(DP7="-",NA(),DP7)</f>
        <v>#N/A</v>
      </c>
      <c r="DL18" s="106">
        <f t="shared" ref="DL18:DO18" si="45">IF(DQ7="-",NA(),DQ7)</f>
        <v>14.6</v>
      </c>
      <c r="DM18" s="106">
        <f t="shared" si="45"/>
        <v>17.3</v>
      </c>
      <c r="DN18" s="106">
        <f t="shared" si="45"/>
        <v>14.6</v>
      </c>
      <c r="DO18" s="106">
        <f t="shared" si="45"/>
        <v>11.9</v>
      </c>
      <c r="DP18" s="100"/>
      <c r="DQ18" s="100"/>
      <c r="DR18" s="100"/>
      <c r="DS18" s="100"/>
      <c r="DT18" s="105" t="s">
        <v>157</v>
      </c>
      <c r="DU18" s="106" t="e">
        <f>IF(DZ7="-",NA(),DZ7)</f>
        <v>#N/A</v>
      </c>
      <c r="DV18" s="106">
        <f t="shared" ref="DV18:DY18" si="46">IF(EA7="-",NA(),EA7)</f>
        <v>102</v>
      </c>
      <c r="DW18" s="106">
        <f t="shared" si="46"/>
        <v>100.7</v>
      </c>
      <c r="DX18" s="106">
        <f t="shared" si="46"/>
        <v>100.1</v>
      </c>
      <c r="DY18" s="106">
        <f t="shared" si="46"/>
        <v>132.80000000000001</v>
      </c>
      <c r="DZ18" s="100"/>
      <c r="EA18" s="100"/>
      <c r="EB18" s="100"/>
      <c r="EC18" s="100"/>
      <c r="ED18" s="105" t="s">
        <v>157</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157</v>
      </c>
      <c r="EO18" s="106" t="e">
        <f>IF(ET7="-",NA(),ET7)</f>
        <v>#N/A</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157</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157</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157</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157</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157</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157</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157</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157</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157</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157</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157</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157</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157</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157</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157</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157</v>
      </c>
      <c r="KW18" s="106" t="e">
        <f>IF(OR(NOT($KW$8),LB7="-"),NA(),LB7)</f>
        <v>#N/A</v>
      </c>
      <c r="KX18" s="106">
        <f>IF(OR(NOT($KW$8),LC7="-"),NA(),LC7)</f>
        <v>13.7</v>
      </c>
      <c r="KY18" s="106">
        <f>IF(OR(NOT($KW$8),LD7="-"),NA(),LD7)</f>
        <v>12</v>
      </c>
      <c r="KZ18" s="106">
        <f>IF(OR(NOT($KW$8),LE7="-"),NA(),LE7)</f>
        <v>14.5</v>
      </c>
      <c r="LA18" s="106">
        <f>IF(OR(NOT($KW$8),LF7="-"),NA(),LF7)</f>
        <v>14.9</v>
      </c>
      <c r="LB18" s="100"/>
      <c r="LC18" s="100"/>
      <c r="LD18" s="100"/>
      <c r="LE18" s="100"/>
      <c r="LF18" s="105" t="s">
        <v>157</v>
      </c>
      <c r="LG18" s="106" t="e">
        <f>IF(OR(NOT($LG$8),LL7="-"),NA(),LL7)</f>
        <v>#N/A</v>
      </c>
      <c r="LH18" s="106">
        <f>IF(OR(NOT($LG$8),LM7="-"),NA(),LM7)</f>
        <v>2.5</v>
      </c>
      <c r="LI18" s="106">
        <f>IF(OR(NOT($LG$8),LN7="-"),NA(),LN7)</f>
        <v>0.3</v>
      </c>
      <c r="LJ18" s="106">
        <f>IF(OR(NOT($LG$8),LO7="-"),NA(),LO7)</f>
        <v>0.3</v>
      </c>
      <c r="LK18" s="106">
        <f>IF(OR(NOT($LG$8),LP7="-"),NA(),LP7)</f>
        <v>0.3</v>
      </c>
      <c r="LL18" s="100"/>
      <c r="LM18" s="100"/>
      <c r="LN18" s="100"/>
      <c r="LO18" s="100"/>
      <c r="LP18" s="105" t="s">
        <v>157</v>
      </c>
      <c r="LQ18" s="106" t="e">
        <f>IF(OR(NOT($LQ$8),LV7="-"),NA(),LV7)</f>
        <v>#N/A</v>
      </c>
      <c r="LR18" s="106">
        <f>IF(OR(NOT($LQ$8),LW7="-"),NA(),LW7)</f>
        <v>259</v>
      </c>
      <c r="LS18" s="106">
        <f>IF(OR(NOT($LQ$8),LX7="-"),NA(),LX7)</f>
        <v>197.2</v>
      </c>
      <c r="LT18" s="106">
        <f>IF(OR(NOT($LQ$8),LY7="-"),NA(),LY7)</f>
        <v>184.6</v>
      </c>
      <c r="LU18" s="106">
        <f>IF(OR(NOT($LQ$8),LZ7="-"),NA(),LZ7)</f>
        <v>174.5</v>
      </c>
      <c r="LV18" s="100"/>
      <c r="LW18" s="100"/>
      <c r="LX18" s="100"/>
      <c r="LY18" s="100"/>
      <c r="LZ18" s="105" t="s">
        <v>157</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157</v>
      </c>
      <c r="MK18" s="106" t="e">
        <f>IF(OR(NOT($MK$8),MP7="-"),NA(),MP7)</f>
        <v>#N/A</v>
      </c>
      <c r="ML18" s="106">
        <f>IF(OR(NOT($MK$8),MQ7="-"),NA(),MQ7)</f>
        <v>100</v>
      </c>
      <c r="MM18" s="106">
        <f>IF(OR(NOT($MK$8),MR7="-"),NA(),MR7)</f>
        <v>98.2</v>
      </c>
      <c r="MN18" s="106">
        <f>IF(OR(NOT($MK$8),MS7="-"),NA(),MS7)</f>
        <v>98.8</v>
      </c>
      <c r="MO18" s="106">
        <f>IF(OR(NOT($MK$8),MT7="-"),NA(),MT7)</f>
        <v>98.3</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158</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142</v>
      </c>
      <c r="AY19" s="106">
        <f>$BI$7</f>
        <v>100</v>
      </c>
      <c r="AZ19" s="106">
        <f t="shared" ref="AZ19:BC19" si="49">$BI$7</f>
        <v>100</v>
      </c>
      <c r="BA19" s="106">
        <f t="shared" si="49"/>
        <v>100</v>
      </c>
      <c r="BB19" s="106">
        <f t="shared" si="49"/>
        <v>100</v>
      </c>
      <c r="BC19" s="106">
        <f t="shared" si="49"/>
        <v>100</v>
      </c>
      <c r="BD19" s="100"/>
      <c r="BE19" s="100"/>
      <c r="BF19" s="100"/>
      <c r="BG19" s="100"/>
      <c r="BH19" s="100"/>
      <c r="BI19" s="108" t="s">
        <v>142</v>
      </c>
      <c r="BJ19" s="106">
        <f>$BT$7</f>
        <v>100</v>
      </c>
      <c r="BK19" s="106">
        <f>$BT$7</f>
        <v>100</v>
      </c>
      <c r="BL19" s="106">
        <f>$BT$7</f>
        <v>100</v>
      </c>
      <c r="BM19" s="106">
        <f>$BT$7</f>
        <v>100</v>
      </c>
      <c r="BN19" s="106">
        <f>$BT$7</f>
        <v>100</v>
      </c>
      <c r="BO19" s="100"/>
      <c r="BP19" s="100"/>
      <c r="BQ19" s="100"/>
      <c r="BR19" s="100"/>
      <c r="BS19" s="100"/>
      <c r="BT19" s="108" t="s">
        <v>142</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159</v>
      </c>
      <c r="C20" s="196"/>
      <c r="D20" s="100"/>
    </row>
    <row r="21" spans="1:374">
      <c r="A21" s="97">
        <f t="shared" si="7"/>
        <v>7</v>
      </c>
      <c r="B21" s="196" t="s">
        <v>160</v>
      </c>
      <c r="C21" s="196"/>
      <c r="D21" s="100"/>
    </row>
    <row r="22" spans="1:374">
      <c r="A22" s="97">
        <f t="shared" si="7"/>
        <v>8</v>
      </c>
      <c r="B22" s="196" t="s">
        <v>161</v>
      </c>
      <c r="C22" s="196"/>
      <c r="D22" s="100"/>
      <c r="E22" s="197" t="s">
        <v>162</v>
      </c>
      <c r="F22" s="198"/>
      <c r="G22" s="198"/>
      <c r="H22" s="198"/>
      <c r="I22" s="199"/>
    </row>
    <row r="23" spans="1:374">
      <c r="A23" s="97">
        <f t="shared" si="7"/>
        <v>9</v>
      </c>
      <c r="B23" s="196" t="s">
        <v>163</v>
      </c>
      <c r="C23" s="196"/>
      <c r="D23" s="100"/>
      <c r="E23" s="200"/>
      <c r="F23" s="201"/>
      <c r="G23" s="201"/>
      <c r="H23" s="201"/>
      <c r="I23" s="202"/>
    </row>
    <row r="24" spans="1:374">
      <c r="A24" s="97">
        <f t="shared" si="7"/>
        <v>10</v>
      </c>
      <c r="B24" s="196" t="s">
        <v>164</v>
      </c>
      <c r="C24" s="196"/>
      <c r="D24" s="100"/>
      <c r="E24" s="200"/>
      <c r="F24" s="201"/>
      <c r="G24" s="201"/>
      <c r="H24" s="201"/>
      <c r="I24" s="202"/>
    </row>
    <row r="25" spans="1:374">
      <c r="A25" s="97">
        <f t="shared" si="7"/>
        <v>11</v>
      </c>
      <c r="B25" s="196" t="s">
        <v>165</v>
      </c>
      <c r="C25" s="196"/>
      <c r="D25" s="100"/>
      <c r="E25" s="200"/>
      <c r="F25" s="201"/>
      <c r="G25" s="201"/>
      <c r="H25" s="201"/>
      <c r="I25" s="202"/>
    </row>
    <row r="26" spans="1:374">
      <c r="A26" s="97">
        <f t="shared" si="7"/>
        <v>12</v>
      </c>
      <c r="B26" s="196" t="s">
        <v>166</v>
      </c>
      <c r="C26" s="196"/>
      <c r="D26" s="100"/>
      <c r="E26" s="200"/>
      <c r="F26" s="201"/>
      <c r="G26" s="201"/>
      <c r="H26" s="201"/>
      <c r="I26" s="202"/>
    </row>
    <row r="27" spans="1:374">
      <c r="A27" s="97">
        <f t="shared" si="7"/>
        <v>13</v>
      </c>
      <c r="B27" s="196" t="s">
        <v>167</v>
      </c>
      <c r="C27" s="196"/>
      <c r="D27" s="100"/>
      <c r="E27" s="200"/>
      <c r="F27" s="201"/>
      <c r="G27" s="201"/>
      <c r="H27" s="201"/>
      <c r="I27" s="202"/>
    </row>
    <row r="28" spans="1:374">
      <c r="A28" s="97">
        <f t="shared" si="7"/>
        <v>14</v>
      </c>
      <c r="B28" s="196" t="s">
        <v>168</v>
      </c>
      <c r="C28" s="196"/>
      <c r="D28" s="100"/>
      <c r="E28" s="200"/>
      <c r="F28" s="201"/>
      <c r="G28" s="201"/>
      <c r="H28" s="201"/>
      <c r="I28" s="202"/>
    </row>
    <row r="29" spans="1:374">
      <c r="A29" s="97">
        <f t="shared" si="7"/>
        <v>15</v>
      </c>
      <c r="B29" s="196" t="s">
        <v>169</v>
      </c>
      <c r="C29" s="196"/>
      <c r="D29" s="100"/>
      <c r="E29" s="200"/>
      <c r="F29" s="201"/>
      <c r="G29" s="201"/>
      <c r="H29" s="201"/>
      <c r="I29" s="202"/>
    </row>
    <row r="30" spans="1:374">
      <c r="A30" s="97">
        <f t="shared" si="7"/>
        <v>16</v>
      </c>
      <c r="B30" s="196" t="s">
        <v>170</v>
      </c>
      <c r="C30" s="196"/>
      <c r="D30" s="100"/>
      <c r="E30" s="200"/>
      <c r="F30" s="201"/>
      <c r="G30" s="201"/>
      <c r="H30" s="201"/>
      <c r="I30" s="202"/>
    </row>
    <row r="31" spans="1:374">
      <c r="A31" s="97">
        <f t="shared" si="7"/>
        <v>17</v>
      </c>
      <c r="B31" s="196" t="s">
        <v>171</v>
      </c>
      <c r="C31" s="196"/>
      <c r="D31" s="100"/>
      <c r="E31" s="200"/>
      <c r="F31" s="201"/>
      <c r="G31" s="201"/>
      <c r="H31" s="201"/>
      <c r="I31" s="202"/>
    </row>
    <row r="32" spans="1:374">
      <c r="A32" s="97">
        <f t="shared" si="7"/>
        <v>18</v>
      </c>
      <c r="B32" s="196" t="s">
        <v>172</v>
      </c>
      <c r="C32" s="196"/>
      <c r="D32" s="100"/>
      <c r="E32" s="200"/>
      <c r="F32" s="201"/>
      <c r="G32" s="201"/>
      <c r="H32" s="201"/>
      <c r="I32" s="202"/>
    </row>
    <row r="33" spans="1:16">
      <c r="A33" s="97">
        <f t="shared" si="7"/>
        <v>19</v>
      </c>
      <c r="B33" s="196" t="s">
        <v>173</v>
      </c>
      <c r="C33" s="196"/>
      <c r="D33" s="100"/>
      <c r="E33" s="200"/>
      <c r="F33" s="201"/>
      <c r="G33" s="201"/>
      <c r="H33" s="201"/>
      <c r="I33" s="202"/>
    </row>
    <row r="34" spans="1:16">
      <c r="A34" s="97">
        <f t="shared" si="7"/>
        <v>20</v>
      </c>
      <c r="B34" s="196" t="s">
        <v>174</v>
      </c>
      <c r="C34" s="196"/>
      <c r="D34" s="100"/>
      <c r="E34" s="200"/>
      <c r="F34" s="201"/>
      <c r="G34" s="201"/>
      <c r="H34" s="201"/>
      <c r="I34" s="202"/>
    </row>
    <row r="35" spans="1:16" ht="25.5" customHeight="1">
      <c r="E35" s="203"/>
      <c r="F35" s="204"/>
      <c r="G35" s="204"/>
      <c r="H35" s="204"/>
      <c r="I35" s="205"/>
    </row>
    <row r="36" spans="1:16">
      <c r="A36" t="s">
        <v>175</v>
      </c>
      <c r="B36" t="s">
        <v>176</v>
      </c>
    </row>
    <row r="37" spans="1:16">
      <c r="A37" t="s">
        <v>177</v>
      </c>
      <c r="B37" t="s">
        <v>178</v>
      </c>
      <c r="L37" s="197" t="s">
        <v>162</v>
      </c>
      <c r="M37" s="198"/>
      <c r="N37" s="198"/>
      <c r="O37" s="198"/>
      <c r="P37" s="199"/>
    </row>
    <row r="38" spans="1:16">
      <c r="A38" t="s">
        <v>179</v>
      </c>
      <c r="B38" t="s">
        <v>180</v>
      </c>
      <c r="L38" s="200"/>
      <c r="M38" s="201"/>
      <c r="N38" s="201"/>
      <c r="O38" s="201"/>
      <c r="P38" s="202"/>
    </row>
    <row r="39" spans="1:16">
      <c r="A39" t="s">
        <v>181</v>
      </c>
      <c r="B39" t="s">
        <v>182</v>
      </c>
      <c r="L39" s="200"/>
      <c r="M39" s="201"/>
      <c r="N39" s="201"/>
      <c r="O39" s="201"/>
      <c r="P39" s="202"/>
    </row>
    <row r="40" spans="1:16">
      <c r="A40" t="s">
        <v>183</v>
      </c>
      <c r="B40" t="s">
        <v>184</v>
      </c>
      <c r="L40" s="200"/>
      <c r="M40" s="201"/>
      <c r="N40" s="201"/>
      <c r="O40" s="201"/>
      <c r="P40" s="202"/>
    </row>
    <row r="41" spans="1:16">
      <c r="A41" t="s">
        <v>185</v>
      </c>
      <c r="B41" t="s">
        <v>186</v>
      </c>
      <c r="L41" s="200"/>
      <c r="M41" s="201"/>
      <c r="N41" s="201"/>
      <c r="O41" s="201"/>
      <c r="P41" s="202"/>
    </row>
    <row r="42" spans="1:16">
      <c r="A42" t="s">
        <v>187</v>
      </c>
      <c r="B42" t="s">
        <v>188</v>
      </c>
      <c r="L42" s="200"/>
      <c r="M42" s="201"/>
      <c r="N42" s="201"/>
      <c r="O42" s="201"/>
      <c r="P42" s="202"/>
    </row>
    <row r="43" spans="1:16">
      <c r="A43" t="s">
        <v>189</v>
      </c>
      <c r="B43" t="s">
        <v>190</v>
      </c>
      <c r="L43" s="200"/>
      <c r="M43" s="201"/>
      <c r="N43" s="201"/>
      <c r="O43" s="201"/>
      <c r="P43" s="202"/>
    </row>
    <row r="44" spans="1:16">
      <c r="A44" t="s">
        <v>191</v>
      </c>
      <c r="B44" t="s">
        <v>192</v>
      </c>
      <c r="L44" s="200"/>
      <c r="M44" s="201"/>
      <c r="N44" s="201"/>
      <c r="O44" s="201"/>
      <c r="P44" s="202"/>
    </row>
    <row r="45" spans="1:16">
      <c r="A45" t="s">
        <v>193</v>
      </c>
      <c r="B45" t="s">
        <v>194</v>
      </c>
      <c r="L45" s="200"/>
      <c r="M45" s="201"/>
      <c r="N45" s="201"/>
      <c r="O45" s="201"/>
      <c r="P45" s="202"/>
    </row>
    <row r="46" spans="1:16">
      <c r="A46" t="s">
        <v>195</v>
      </c>
      <c r="B46" t="s">
        <v>196</v>
      </c>
      <c r="L46" s="200"/>
      <c r="M46" s="201"/>
      <c r="N46" s="201"/>
      <c r="O46" s="201"/>
      <c r="P46" s="202"/>
    </row>
    <row r="47" spans="1:16">
      <c r="A47" t="s">
        <v>197</v>
      </c>
      <c r="B47" t="s">
        <v>198</v>
      </c>
      <c r="L47" s="200"/>
      <c r="M47" s="201"/>
      <c r="N47" s="201"/>
      <c r="O47" s="201"/>
      <c r="P47" s="202"/>
    </row>
    <row r="48" spans="1:16">
      <c r="A48" t="s">
        <v>199</v>
      </c>
      <c r="B48" t="s">
        <v>200</v>
      </c>
      <c r="L48" s="200"/>
      <c r="M48" s="201"/>
      <c r="N48" s="201"/>
      <c r="O48" s="201"/>
      <c r="P48" s="202"/>
    </row>
    <row r="49" spans="1:16">
      <c r="A49" t="s">
        <v>201</v>
      </c>
      <c r="B49" t="s">
        <v>202</v>
      </c>
      <c r="L49" s="200"/>
      <c r="M49" s="201"/>
      <c r="N49" s="201"/>
      <c r="O49" s="201"/>
      <c r="P49" s="202"/>
    </row>
    <row r="50" spans="1:16" ht="26.25" customHeight="1">
      <c r="A50" t="s">
        <v>203</v>
      </c>
      <c r="B50" t="s">
        <v>204</v>
      </c>
      <c r="L50" s="203"/>
      <c r="M50" s="204"/>
      <c r="N50" s="204"/>
      <c r="O50" s="204"/>
      <c r="P50" s="205"/>
    </row>
    <row r="51" spans="1:16">
      <c r="A51" t="s">
        <v>205</v>
      </c>
      <c r="B51" t="s">
        <v>206</v>
      </c>
    </row>
    <row r="52" spans="1:16">
      <c r="A52" t="s">
        <v>207</v>
      </c>
      <c r="B52" t="s">
        <v>208</v>
      </c>
    </row>
    <row r="53" spans="1:16">
      <c r="A53" t="s">
        <v>209</v>
      </c>
      <c r="B53" t="s">
        <v>210</v>
      </c>
    </row>
    <row r="54" spans="1:16">
      <c r="A54" t="s">
        <v>211</v>
      </c>
      <c r="B54" t="s">
        <v>212</v>
      </c>
    </row>
    <row r="55" spans="1:16">
      <c r="A55" t="s">
        <v>213</v>
      </c>
      <c r="B55" t="s">
        <v>214</v>
      </c>
    </row>
    <row r="56" spans="1:16">
      <c r="A56" t="s">
        <v>215</v>
      </c>
      <c r="B56" t="s">
        <v>216</v>
      </c>
    </row>
    <row r="57" spans="1:16">
      <c r="A57" t="s">
        <v>217</v>
      </c>
      <c r="B57" t="s">
        <v>218</v>
      </c>
    </row>
    <row r="58" spans="1:16">
      <c r="A58" t="s">
        <v>219</v>
      </c>
      <c r="B58" t="s">
        <v>220</v>
      </c>
    </row>
    <row r="59" spans="1:16">
      <c r="A59" t="s">
        <v>221</v>
      </c>
      <c r="B59" t="s">
        <v>222</v>
      </c>
    </row>
    <row r="60" spans="1:16">
      <c r="A60" t="s">
        <v>223</v>
      </c>
      <c r="B60" t="s">
        <v>224</v>
      </c>
    </row>
    <row r="61" spans="1:16">
      <c r="A61" t="s">
        <v>225</v>
      </c>
      <c r="B61" t="s">
        <v>226</v>
      </c>
    </row>
    <row r="62" spans="1:16">
      <c r="A62" t="s">
        <v>227</v>
      </c>
      <c r="B62" t="s">
        <v>228</v>
      </c>
    </row>
    <row r="63" spans="1:16">
      <c r="A63" t="s">
        <v>229</v>
      </c>
      <c r="B63" t="s">
        <v>230</v>
      </c>
    </row>
    <row r="64" spans="1:16">
      <c r="A64" t="s">
        <v>231</v>
      </c>
      <c r="B64" t="s">
        <v>232</v>
      </c>
    </row>
    <row r="65" spans="1:2">
      <c r="A65" t="s">
        <v>233</v>
      </c>
      <c r="B65" t="s">
        <v>234</v>
      </c>
    </row>
    <row r="66" spans="1:2">
      <c r="A66" t="s">
        <v>235</v>
      </c>
      <c r="B66" t="s">
        <v>236</v>
      </c>
    </row>
    <row r="67" spans="1:2">
      <c r="A67" t="s">
        <v>237</v>
      </c>
      <c r="B67" t="s">
        <v>236</v>
      </c>
    </row>
    <row r="68" spans="1:2">
      <c r="A68" t="s">
        <v>238</v>
      </c>
      <c r="B68" t="s">
        <v>236</v>
      </c>
    </row>
    <row r="69" spans="1:2">
      <c r="A69" t="s">
        <v>239</v>
      </c>
      <c r="B69" t="s">
        <v>236</v>
      </c>
    </row>
    <row r="70" spans="1:2">
      <c r="A70" t="s">
        <v>240</v>
      </c>
      <c r="B70" t="s">
        <v>236</v>
      </c>
    </row>
    <row r="71" spans="1:2">
      <c r="A71" t="s">
        <v>241</v>
      </c>
      <c r="B71" t="s">
        <v>236</v>
      </c>
    </row>
    <row r="72" spans="1:2">
      <c r="A72" t="s">
        <v>242</v>
      </c>
      <c r="B72" t="s">
        <v>236</v>
      </c>
    </row>
    <row r="73" spans="1:2">
      <c r="A73" t="s">
        <v>243</v>
      </c>
      <c r="B73" t="s">
        <v>236</v>
      </c>
    </row>
    <row r="74" spans="1:2">
      <c r="A74" t="s">
        <v>244</v>
      </c>
      <c r="B74" t="s">
        <v>236</v>
      </c>
    </row>
    <row r="75" spans="1:2">
      <c r="A75" t="s">
        <v>245</v>
      </c>
      <c r="B75" t="s">
        <v>236</v>
      </c>
    </row>
    <row r="76" spans="1:2">
      <c r="A76" t="s">
        <v>246</v>
      </c>
      <c r="B76" t="s">
        <v>236</v>
      </c>
    </row>
    <row r="77" spans="1:2">
      <c r="A77" t="s">
        <v>247</v>
      </c>
      <c r="B77" t="s">
        <v>236</v>
      </c>
    </row>
    <row r="78" spans="1:2">
      <c r="A78" t="s">
        <v>248</v>
      </c>
      <c r="B78" t="s">
        <v>236</v>
      </c>
    </row>
    <row r="79" spans="1:2">
      <c r="A79" t="s">
        <v>249</v>
      </c>
      <c r="B79" t="s">
        <v>236</v>
      </c>
    </row>
    <row r="80" spans="1:2">
      <c r="A80" t="s">
        <v>250</v>
      </c>
      <c r="B80" t="s">
        <v>236</v>
      </c>
    </row>
    <row r="81" spans="1:2">
      <c r="A81" t="s">
        <v>251</v>
      </c>
      <c r="B81" t="s">
        <v>236</v>
      </c>
    </row>
    <row r="82" spans="1:2">
      <c r="A82" t="s">
        <v>252</v>
      </c>
      <c r="B82" t="s">
        <v>236</v>
      </c>
    </row>
    <row r="83" spans="1:2">
      <c r="A83" t="s">
        <v>253</v>
      </c>
      <c r="B83" t="s">
        <v>236</v>
      </c>
    </row>
    <row r="84" spans="1:2">
      <c r="A84" t="s">
        <v>254</v>
      </c>
      <c r="B84" t="s">
        <v>236</v>
      </c>
    </row>
    <row r="85" spans="1:2">
      <c r="A85" t="s">
        <v>255</v>
      </c>
      <c r="B85" t="s">
        <v>236</v>
      </c>
    </row>
    <row r="86" spans="1:2">
      <c r="A86" t="s">
        <v>256</v>
      </c>
      <c r="B86" t="s">
        <v>257</v>
      </c>
    </row>
    <row r="87" spans="1:2">
      <c r="A87" t="s">
        <v>258</v>
      </c>
      <c r="B87" t="s">
        <v>257</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田村　善和</cp:lastModifiedBy>
  <cp:lastPrinted>2019-01-24T06:01:31Z</cp:lastPrinted>
  <dcterms:created xsi:type="dcterms:W3CDTF">2018-12-13T02:10:15Z</dcterms:created>
  <dcterms:modified xsi:type="dcterms:W3CDTF">2019-01-25T02:41:49Z</dcterms:modified>
</cp:coreProperties>
</file>