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8"/>
  <workbookPr/>
  <mc:AlternateContent xmlns:mc="http://schemas.openxmlformats.org/markup-compatibility/2006">
    <mc:Choice Requires="x15">
      <x15ac:absPath xmlns:x15ac="http://schemas.microsoft.com/office/spreadsheetml/2010/11/ac" url="\\FILE\data\各課共有\11上下水道課\03下水道係\02下水調査\H30年度\庁外\1市町村振興課\〇20190129　公営企業に係る経営比較分析表（平成29年度決算）の分析等について\【経営比較分析表】2017_392031_47_1718\"/>
    </mc:Choice>
  </mc:AlternateContent>
  <xr:revisionPtr revIDLastSave="0" documentId="13_ncr:1_{2F5F02A5-6AEC-42B8-A3D3-5F2F2D2C144F}" xr6:coauthVersionLast="36" xr6:coauthVersionMax="36" xr10:uidLastSave="{00000000-0000-0000-0000-000000000000}"/>
  <workbookProtection workbookAlgorithmName="SHA-512" workbookHashValue="vrYFABfYW8PwCRw2T+J9Fvoh2OF9+yUCQTt6WIkdiZZ0tiNnxjCKPRcs3FCf8tFdIIS+qkXjhGc06AUfyssMzw==" workbookSaltValue="P8K25wax80Y2s5ah7eB+8Q=="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<sst xmlns="http://schemas.openxmlformats.org/spreadsheetml/2006/main" count="240" uniqueCount="126">
  <si>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</si>
  <si>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</si>
  <si>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</si>
  <si>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</si>
  <si>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</si>
  <si>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</si>
  <si>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</si>
  <si>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</si>
  <si>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</si>
  <si>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</si>
  <si>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</si>
  <si>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</si>
  <si>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</si>
  <si>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</si>
  <si>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</si>
  <si>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</si>
  <si>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</si>
  <si>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</si>
  <si>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</si>
  <si>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</si>
  <si>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</si>
  <si>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</si>
  <si>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</si>
  <si>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</si>
  <si>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</si>
  <si>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</si>
  <si>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</si>
  <si>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</si>
  <si>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</si>
  <si>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</si>
  <si>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</si>
  <si>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</si>
  <si>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</si>
  <si>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</si>
  <si>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</si>
  <si>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</si>
  <si>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</si>
  <si>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</si>
  <si>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</si>
  <si>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</si>
  <si>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</si>
  <si>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</si>
  <si>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</si>
  <si>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</si>
  <si>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</si>
  <si>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</si>
  <si>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</si>
  <si>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</si>
  <si>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</si>
  <si>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</si>
  <si>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</si>
  <si>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</si>
  <si>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</si>
  <si>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</si>
  <si>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</si>
  <si>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</si>
  <si>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</si>
  <si>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</si>
  <si>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</si>
  <si>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</si>
  <si>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</si>
  <si>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</si>
  <si>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</si>
  <si>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</si>
  <si>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</si>
  <si>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</si>
  <si>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</si>
  <si>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</si>
  <si>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</si>
  <si>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</si>
  <si>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</si>
  <si>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</si>
  <si>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</si>
  <si>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</si>
  <si>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</si>
  <si>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</si>
  <si>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</si>
  <si>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</si>
  <si>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</si>
  <si>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</si>
  <si>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</si>
  <si>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</si>
  <si>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</si>
  <si>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</si>
  <si>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</si>
  <si>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</si>
  <si>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</si>
  <si>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</si>
  <si>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</si>
  <si>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</si>
  <si>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</si>
  <si>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</si>
  <si>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</si>
  <si>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</si>
  <si>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</si>
  <si>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</si>
  <si>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</si>
  <si>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</si>
  <si>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</si>
  <si>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</si>
  <si>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</si>
  <si>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</si>
  <si>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</si>
  <si>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</si>
  <si>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</si>
  <si>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</si>
  <si>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</si>
  <si>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</si>
  <si>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</si>
  <si>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</si>
  <si>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安芸市</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</si>
  <si>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</si>
  <si>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</si>
  <si>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</si>
  <si>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</si>
  <si>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</si>
  <si>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</si>
  <si>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</si>
  <si>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</si>
  <si>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</si>
  <si>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</si>
  <si>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</si>
  <si>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</si>
  <si>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③現時点では更新が急がれる管渠は無い。</t>
    <phoneticPr fontId="4"/>
  </si>
  <si>
    <t>①H25年度に一般会計からの繰出基準を見直した結果、比率が上がっているが100％に満たず、低い水準にある。
④H25年度に一般会計からの繰出基準を見直した結果、比率が極端に下がった。企業債残高は年々減少しているが、残高自体が著しく減少したわけではない。企業会計における負担は下がったとはいえ、引き続き経営改善に取り組む必要がある。
⑤H25年度に一般会計からの繰出基準を見直した結果、回収率が極端に上がった。しかしながら、経営状況が好転したわけではなく、引き続き経営改善に取り組む必要がある。
⑥H25年度に一般会計からの繰出基準を見直した結果、単価が極端に下がった。しかしながら、汚水処理そのものが効率化したわけではなく、今後も不明水対策などに取り組む必要がある。
⑦接続率が低いことやいくつかの大口事業所が接続していないことにより、平均値を下回っている。接続率の向上や大口事業所の接続により、施設利用率を向上させることが必要である。
⑧毎年度微増しているものの平均値を下回っており、水洗化率向上のための普及啓発活動の強化が必要である。</t>
    <rPh sb="335" eb="337">
      <t>セツゾク</t>
    </rPh>
    <rPh sb="337" eb="338">
      <t>リツ</t>
    </rPh>
    <rPh sb="339" eb="340">
      <t>ヒク</t>
    </rPh>
    <rPh sb="349" eb="351">
      <t>オオグチ</t>
    </rPh>
    <rPh sb="351" eb="354">
      <t>ジギョウショ</t>
    </rPh>
    <rPh sb="355" eb="357">
      <t>セツゾク</t>
    </rPh>
    <rPh sb="379" eb="381">
      <t>セツゾク</t>
    </rPh>
    <rPh sb="381" eb="382">
      <t>リツ</t>
    </rPh>
    <rPh sb="383" eb="385">
      <t>コウジョウ</t>
    </rPh>
    <rPh sb="386" eb="388">
      <t>オオグチ</t>
    </rPh>
    <rPh sb="388" eb="391">
      <t>ジギョウショ</t>
    </rPh>
    <rPh sb="392" eb="394">
      <t>セツゾク</t>
    </rPh>
    <phoneticPr fontId="4"/>
  </si>
  <si>
    <t>平成26年度から処理場の長寿命化に取り組んでいたが、平成30年度で完了する予定である。今後はストックマネジメント計画を策定し、施設の改修に取り掛かるが、多額の費用が掛かる可能性があるため、これまで以上に厳しい経営が見込まれる。
料金水準適正化の検討、接続率向上のための啓発などに取り組み、他会計繰入金の依存度を下げる必要がある。</t>
    <rPh sb="26" eb="28">
      <t>ヘイセイ</t>
    </rPh>
    <rPh sb="30" eb="32">
      <t>ネンド</t>
    </rPh>
    <rPh sb="33" eb="35">
      <t>カンリョウ</t>
    </rPh>
    <rPh sb="37" eb="39">
      <t>ヨテイ</t>
    </rPh>
    <rPh sb="43" eb="45">
      <t>コンゴ</t>
    </rPh>
    <rPh sb="56" eb="58">
      <t>ケイカク</t>
    </rPh>
    <rPh sb="59" eb="61">
      <t>サクテイ</t>
    </rPh>
    <rPh sb="63" eb="65">
      <t>シセツ</t>
    </rPh>
    <rPh sb="66" eb="68">
      <t>カイシュウ</t>
    </rPh>
    <rPh sb="69" eb="70">
      <t>ト</t>
    </rPh>
    <rPh sb="71" eb="72">
      <t>カ</t>
    </rPh>
    <rPh sb="76" eb="78">
      <t>タガク</t>
    </rPh>
    <rPh sb="79" eb="81">
      <t>ヒヨウ</t>
    </rPh>
    <rPh sb="82" eb="83">
      <t>カ</t>
    </rPh>
    <rPh sb="85" eb="88">
      <t>カノウセイ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</si>
</sst>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9E2-4B6F-B9E5-289269F35A4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0.04</c:v>
                </c:pt>
                <c:pt idx="2">
                  <c:v>0.11</c:v>
                </c:pt>
                <c:pt idx="3">
                  <c:v>0.15</c:v>
                </c:pt>
                <c:pt idx="4">
                  <c:v>0.16</c:v>
                </c:pt>
              </c:numCache>
            </c:numRef>
          </c:val>
          <c:smooth val="0"/>
          <c:extLst>
            <c:ext xmlns:c16="http://schemas.microsoft.com/office/drawing/2014/chart" uri="{C3380CC4-5D6E-409C-BE32-E72D297353CC}">
              <c16:uniqueId val="{00000001-E9E2-4B6F-B9E5-289269F35A4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49.77</c:v>
                </c:pt>
                <c:pt idx="1">
                  <c:v>50</c:v>
                </c:pt>
                <c:pt idx="2">
                  <c:v>51.21</c:v>
                </c:pt>
                <c:pt idx="3">
                  <c:v>51.32</c:v>
                </c:pt>
                <c:pt idx="4">
                  <c:v>46.43</c:v>
                </c:pt>
              </c:numCache>
            </c:numRef>
          </c:val>
          <c:extLst>
            <c:ext xmlns:c16="http://schemas.microsoft.com/office/drawing/2014/chart" uri="{C3380CC4-5D6E-409C-BE32-E72D297353CC}">
              <c16:uniqueId val="{00000000-E5D1-4EF2-AFE9-42937D6E85E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55.81</c:v>
                </c:pt>
                <c:pt idx="1">
                  <c:v>54.44</c:v>
                </c:pt>
                <c:pt idx="2">
                  <c:v>54.67</c:v>
                </c:pt>
                <c:pt idx="3">
                  <c:v>53.51</c:v>
                </c:pt>
                <c:pt idx="4">
                  <c:v>53.5</c:v>
                </c:pt>
              </c:numCache>
            </c:numRef>
          </c:val>
          <c:smooth val="0"/>
          <c:extLst>
            <c:ext xmlns:c16="http://schemas.microsoft.com/office/drawing/2014/chart" uri="{C3380CC4-5D6E-409C-BE32-E72D297353CC}">
              <c16:uniqueId val="{00000001-E5D1-4EF2-AFE9-42937D6E85E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62.03</c:v>
                </c:pt>
                <c:pt idx="1">
                  <c:v>62.99</c:v>
                </c:pt>
                <c:pt idx="2">
                  <c:v>63.63</c:v>
                </c:pt>
                <c:pt idx="3">
                  <c:v>64.25</c:v>
                </c:pt>
                <c:pt idx="4">
                  <c:v>64.22</c:v>
                </c:pt>
              </c:numCache>
            </c:numRef>
          </c:val>
          <c:extLst>
            <c:ext xmlns:c16="http://schemas.microsoft.com/office/drawing/2014/chart" uri="{C3380CC4-5D6E-409C-BE32-E72D297353CC}">
              <c16:uniqueId val="{00000000-6FE3-47E2-975E-4E2448EFFC3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84.41</c:v>
                </c:pt>
                <c:pt idx="1">
                  <c:v>84.2</c:v>
                </c:pt>
                <c:pt idx="2">
                  <c:v>83.8</c:v>
                </c:pt>
                <c:pt idx="3">
                  <c:v>83.91</c:v>
                </c:pt>
                <c:pt idx="4">
                  <c:v>83.51</c:v>
                </c:pt>
              </c:numCache>
            </c:numRef>
          </c:val>
          <c:smooth val="0"/>
          <c:extLst>
            <c:ext xmlns:c16="http://schemas.microsoft.com/office/drawing/2014/chart" uri="{C3380CC4-5D6E-409C-BE32-E72D297353CC}">
              <c16:uniqueId val="{00000001-6FE3-47E2-975E-4E2448EFFC3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66.03</c:v>
                </c:pt>
                <c:pt idx="1">
                  <c:v>64.680000000000007</c:v>
                </c:pt>
                <c:pt idx="2">
                  <c:v>63.15</c:v>
                </c:pt>
                <c:pt idx="3">
                  <c:v>63.36</c:v>
                </c:pt>
                <c:pt idx="4">
                  <c:v>65.19</c:v>
                </c:pt>
              </c:numCache>
            </c:numRef>
          </c:val>
          <c:extLst>
            <c:ext xmlns:c16="http://schemas.microsoft.com/office/drawing/2014/chart" uri="{C3380CC4-5D6E-409C-BE32-E72D297353CC}">
              <c16:uniqueId val="{00000000-DFD9-4B1D-AF8F-B847C883BA7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FD9-4B1D-AF8F-B847C883BA7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05C-40DE-A386-50A5F670AA4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05C-40DE-A386-50A5F670AA4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AD7-4179-A1F3-25BD9BA56C4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D7-4179-A1F3-25BD9BA56C4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75F-4A62-9C79-8C6C31CB28B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5F-4A62-9C79-8C6C31CB28B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333-4FD9-AA0C-FA6C48716C3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33-4FD9-AA0C-FA6C48716C3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414.38</c:v>
                </c:pt>
                <c:pt idx="1">
                  <c:v>203.76</c:v>
                </c:pt>
                <c:pt idx="2">
                  <c:v>195.92</c:v>
                </c:pt>
                <c:pt idx="3">
                  <c:v>183.33</c:v>
                </c:pt>
                <c:pt idx="4">
                  <c:v>165.07</c:v>
                </c:pt>
              </c:numCache>
            </c:numRef>
          </c:val>
          <c:extLst>
            <c:ext xmlns:c16="http://schemas.microsoft.com/office/drawing/2014/chart" uri="{C3380CC4-5D6E-409C-BE32-E72D297353CC}">
              <c16:uniqueId val="{00000000-FAED-4E74-91AB-AF60AAFE4D2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1209.95</c:v>
                </c:pt>
                <c:pt idx="1">
                  <c:v>1136.5</c:v>
                </c:pt>
                <c:pt idx="2">
                  <c:v>1118.56</c:v>
                </c:pt>
                <c:pt idx="3">
                  <c:v>1111.31</c:v>
                </c:pt>
                <c:pt idx="4">
                  <c:v>966.33</c:v>
                </c:pt>
              </c:numCache>
            </c:numRef>
          </c:val>
          <c:smooth val="0"/>
          <c:extLst>
            <c:ext xmlns:c16="http://schemas.microsoft.com/office/drawing/2014/chart" uri="{C3380CC4-5D6E-409C-BE32-E72D297353CC}">
              <c16:uniqueId val="{00000001-FAED-4E74-91AB-AF60AAFE4D2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77.59</c:v>
                </c:pt>
                <c:pt idx="1">
                  <c:v>87.06</c:v>
                </c:pt>
                <c:pt idx="2">
                  <c:v>87.62</c:v>
                </c:pt>
                <c:pt idx="3">
                  <c:v>95.85</c:v>
                </c:pt>
                <c:pt idx="4">
                  <c:v>96.21</c:v>
                </c:pt>
              </c:numCache>
            </c:numRef>
          </c:val>
          <c:extLst>
            <c:ext xmlns:c16="http://schemas.microsoft.com/office/drawing/2014/chart" uri="{C3380CC4-5D6E-409C-BE32-E72D297353CC}">
              <c16:uniqueId val="{00000000-85EC-4EAD-8E4F-E8A4BEBA253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69.48</c:v>
                </c:pt>
                <c:pt idx="1">
                  <c:v>71.650000000000006</c:v>
                </c:pt>
                <c:pt idx="2">
                  <c:v>72.33</c:v>
                </c:pt>
                <c:pt idx="3">
                  <c:v>75.540000000000006</c:v>
                </c:pt>
                <c:pt idx="4">
                  <c:v>81.739999999999995</c:v>
                </c:pt>
              </c:numCache>
            </c:numRef>
          </c:val>
          <c:smooth val="0"/>
          <c:extLst>
            <c:ext xmlns:c16="http://schemas.microsoft.com/office/drawing/2014/chart" uri="{C3380CC4-5D6E-409C-BE32-E72D297353CC}">
              <c16:uniqueId val="{00000001-85EC-4EAD-8E4F-E8A4BEBA253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184.91</c:v>
                </c:pt>
                <c:pt idx="1">
                  <c:v>168.13</c:v>
                </c:pt>
                <c:pt idx="2">
                  <c:v>168.4</c:v>
                </c:pt>
                <c:pt idx="3">
                  <c:v>154.15</c:v>
                </c:pt>
                <c:pt idx="4">
                  <c:v>154.46</c:v>
                </c:pt>
              </c:numCache>
            </c:numRef>
          </c:val>
          <c:extLst>
            <c:ext xmlns:c16="http://schemas.microsoft.com/office/drawing/2014/chart" uri="{C3380CC4-5D6E-409C-BE32-E72D297353CC}">
              <c16:uniqueId val="{00000000-171F-42AA-98B1-A781AFBEDC3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220.67</c:v>
                </c:pt>
                <c:pt idx="1">
                  <c:v>217.82</c:v>
                </c:pt>
                <c:pt idx="2">
                  <c:v>215.28</c:v>
                </c:pt>
                <c:pt idx="3">
                  <c:v>207.96</c:v>
                </c:pt>
                <c:pt idx="4">
                  <c:v>194.31</c:v>
                </c:pt>
              </c:numCache>
            </c:numRef>
          </c:val>
          <c:smooth val="0"/>
          <c:extLst>
            <c:ext xmlns:c16="http://schemas.microsoft.com/office/drawing/2014/chart" uri="{C3380CC4-5D6E-409C-BE32-E72D297353CC}">
              <c16:uniqueId val="{00000001-171F-42AA-98B1-A781AFBEDC3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安芸市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Cc2</v>
      </c>
      <c r="X8" s="71"/>
      <c r="Y8" s="71"/>
      <c r="Z8" s="71"/>
      <c r="AA8" s="71"/>
      <c r="AB8" s="71"/>
      <c r="AC8" s="71"/>
      <c r="AD8" s="72" t="str">
        <f>データ!$M$6</f>
        <v>非設置</v>
      </c>
      <c r="AE8" s="72"/>
      <c r="AF8" s="72"/>
      <c r="AG8" s="72"/>
      <c r="AH8" s="72"/>
      <c r="AI8" s="72"/>
      <c r="AJ8" s="72"/>
      <c r="AK8" s="3"/>
      <c r="AL8" s="68">
        <f>データ!S6</f>
        <v>17736</v>
      </c>
      <c r="AM8" s="68"/>
      <c r="AN8" s="68"/>
      <c r="AO8" s="68"/>
      <c r="AP8" s="68"/>
      <c r="AQ8" s="68"/>
      <c r="AR8" s="68"/>
      <c r="AS8" s="68"/>
      <c r="AT8" s="67">
        <f>データ!T6</f>
        <v>317.20999999999998</v>
      </c>
      <c r="AU8" s="67"/>
      <c r="AV8" s="67"/>
      <c r="AW8" s="67"/>
      <c r="AX8" s="67"/>
      <c r="AY8" s="67"/>
      <c r="AZ8" s="67"/>
      <c r="BA8" s="67"/>
      <c r="BB8" s="67">
        <f>データ!U6</f>
        <v>55.91</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33.39</v>
      </c>
      <c r="Q10" s="67"/>
      <c r="R10" s="67"/>
      <c r="S10" s="67"/>
      <c r="T10" s="67"/>
      <c r="U10" s="67"/>
      <c r="V10" s="67"/>
      <c r="W10" s="67">
        <f>データ!Q6</f>
        <v>70.400000000000006</v>
      </c>
      <c r="X10" s="67"/>
      <c r="Y10" s="67"/>
      <c r="Z10" s="67"/>
      <c r="AA10" s="67"/>
      <c r="AB10" s="67"/>
      <c r="AC10" s="67"/>
      <c r="AD10" s="68">
        <f>データ!R6</f>
        <v>2268</v>
      </c>
      <c r="AE10" s="68"/>
      <c r="AF10" s="68"/>
      <c r="AG10" s="68"/>
      <c r="AH10" s="68"/>
      <c r="AI10" s="68"/>
      <c r="AJ10" s="68"/>
      <c r="AK10" s="2"/>
      <c r="AL10" s="68">
        <f>データ!V6</f>
        <v>5860</v>
      </c>
      <c r="AM10" s="68"/>
      <c r="AN10" s="68"/>
      <c r="AO10" s="68"/>
      <c r="AP10" s="68"/>
      <c r="AQ10" s="68"/>
      <c r="AR10" s="68"/>
      <c r="AS10" s="68"/>
      <c r="AT10" s="67">
        <f>データ!W6</f>
        <v>1.69</v>
      </c>
      <c r="AU10" s="67"/>
      <c r="AV10" s="67"/>
      <c r="AW10" s="67"/>
      <c r="AX10" s="67"/>
      <c r="AY10" s="67"/>
      <c r="AZ10" s="67"/>
      <c r="BA10" s="67"/>
      <c r="BB10" s="67">
        <f>データ!X6</f>
        <v>3467.46</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124</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125</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56</v>
      </c>
      <c r="N86" s="25" t="s">
        <v>56</v>
      </c>
      <c r="O86" s="25" t="str">
        <f>データ!EO6</f>
        <v>【0.23】</v>
      </c>
    </row>
  </sheetData>
  <sheetProtection algorithmName="SHA-512" hashValue="ZDZcH6aX+bSvrcIKG84/EYoWl4Bmt0bFTDyYVk5DKn0d0mf/hj9MFYCKrH+G/fhFrpZlSS+gOEvDmLtfeJU4Yg==" saltValue="Y9RJ20rCHZm/cwLAckFpr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392031</v>
      </c>
      <c r="D6" s="32">
        <f t="shared" si="3"/>
        <v>47</v>
      </c>
      <c r="E6" s="32">
        <f t="shared" si="3"/>
        <v>17</v>
      </c>
      <c r="F6" s="32">
        <f t="shared" si="3"/>
        <v>1</v>
      </c>
      <c r="G6" s="32">
        <f t="shared" si="3"/>
        <v>0</v>
      </c>
      <c r="H6" s="32" t="str">
        <f t="shared" si="3"/>
        <v>高知県　安芸市</v>
      </c>
      <c r="I6" s="32" t="str">
        <f t="shared" si="3"/>
        <v>法非適用</v>
      </c>
      <c r="J6" s="32" t="str">
        <f t="shared" si="3"/>
        <v>下水道事業</v>
      </c>
      <c r="K6" s="32" t="str">
        <f t="shared" si="3"/>
        <v>公共下水道</v>
      </c>
      <c r="L6" s="32" t="str">
        <f t="shared" si="3"/>
        <v>Cc2</v>
      </c>
      <c r="M6" s="32" t="str">
        <f t="shared" si="3"/>
        <v>非設置</v>
      </c>
      <c r="N6" s="33" t="str">
        <f t="shared" si="3"/>
        <v>-</v>
      </c>
      <c r="O6" s="33" t="str">
        <f t="shared" si="3"/>
        <v>該当数値なし</v>
      </c>
      <c r="P6" s="33">
        <f t="shared" si="3"/>
        <v>33.39</v>
      </c>
      <c r="Q6" s="33">
        <f t="shared" si="3"/>
        <v>70.400000000000006</v>
      </c>
      <c r="R6" s="33">
        <f t="shared" si="3"/>
        <v>2268</v>
      </c>
      <c r="S6" s="33">
        <f t="shared" si="3"/>
        <v>17736</v>
      </c>
      <c r="T6" s="33">
        <f t="shared" si="3"/>
        <v>317.20999999999998</v>
      </c>
      <c r="U6" s="33">
        <f t="shared" si="3"/>
        <v>55.91</v>
      </c>
      <c r="V6" s="33">
        <f t="shared" si="3"/>
        <v>5860</v>
      </c>
      <c r="W6" s="33">
        <f t="shared" si="3"/>
        <v>1.69</v>
      </c>
      <c r="X6" s="33">
        <f t="shared" si="3"/>
        <v>3467.46</v>
      </c>
      <c r="Y6" s="34">
        <f>IF(Y7="",NA(),Y7)</f>
        <v>66.03</v>
      </c>
      <c r="Z6" s="34">
        <f t="shared" ref="Z6:AH6" si="4">IF(Z7="",NA(),Z7)</f>
        <v>64.680000000000007</v>
      </c>
      <c r="AA6" s="34">
        <f t="shared" si="4"/>
        <v>63.15</v>
      </c>
      <c r="AB6" s="34">
        <f t="shared" si="4"/>
        <v>63.36</v>
      </c>
      <c r="AC6" s="34">
        <f t="shared" si="4"/>
        <v>65.19</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414.38</v>
      </c>
      <c r="BG6" s="34">
        <f t="shared" ref="BG6:BO6" si="7">IF(BG7="",NA(),BG7)</f>
        <v>203.76</v>
      </c>
      <c r="BH6" s="34">
        <f t="shared" si="7"/>
        <v>195.92</v>
      </c>
      <c r="BI6" s="34">
        <f t="shared" si="7"/>
        <v>183.33</v>
      </c>
      <c r="BJ6" s="34">
        <f t="shared" si="7"/>
        <v>165.07</v>
      </c>
      <c r="BK6" s="34">
        <f t="shared" si="7"/>
        <v>1209.95</v>
      </c>
      <c r="BL6" s="34">
        <f t="shared" si="7"/>
        <v>1136.5</v>
      </c>
      <c r="BM6" s="34">
        <f t="shared" si="7"/>
        <v>1118.56</v>
      </c>
      <c r="BN6" s="34">
        <f t="shared" si="7"/>
        <v>1111.31</v>
      </c>
      <c r="BO6" s="34">
        <f t="shared" si="7"/>
        <v>966.33</v>
      </c>
      <c r="BP6" s="33" t="str">
        <f>IF(BP7="","",IF(BP7="-","【-】","【"&amp;SUBSTITUTE(TEXT(BP7,"#,##0.00"),"-","△")&amp;"】"))</f>
        <v>【707.33】</v>
      </c>
      <c r="BQ6" s="34">
        <f>IF(BQ7="",NA(),BQ7)</f>
        <v>77.59</v>
      </c>
      <c r="BR6" s="34">
        <f t="shared" ref="BR6:BZ6" si="8">IF(BR7="",NA(),BR7)</f>
        <v>87.06</v>
      </c>
      <c r="BS6" s="34">
        <f t="shared" si="8"/>
        <v>87.62</v>
      </c>
      <c r="BT6" s="34">
        <f t="shared" si="8"/>
        <v>95.85</v>
      </c>
      <c r="BU6" s="34">
        <f t="shared" si="8"/>
        <v>96.21</v>
      </c>
      <c r="BV6" s="34">
        <f t="shared" si="8"/>
        <v>69.48</v>
      </c>
      <c r="BW6" s="34">
        <f t="shared" si="8"/>
        <v>71.650000000000006</v>
      </c>
      <c r="BX6" s="34">
        <f t="shared" si="8"/>
        <v>72.33</v>
      </c>
      <c r="BY6" s="34">
        <f t="shared" si="8"/>
        <v>75.540000000000006</v>
      </c>
      <c r="BZ6" s="34">
        <f t="shared" si="8"/>
        <v>81.739999999999995</v>
      </c>
      <c r="CA6" s="33" t="str">
        <f>IF(CA7="","",IF(CA7="-","【-】","【"&amp;SUBSTITUTE(TEXT(CA7,"#,##0.00"),"-","△")&amp;"】"))</f>
        <v>【101.26】</v>
      </c>
      <c r="CB6" s="34">
        <f>IF(CB7="",NA(),CB7)</f>
        <v>184.91</v>
      </c>
      <c r="CC6" s="34">
        <f t="shared" ref="CC6:CK6" si="9">IF(CC7="",NA(),CC7)</f>
        <v>168.13</v>
      </c>
      <c r="CD6" s="34">
        <f t="shared" si="9"/>
        <v>168.4</v>
      </c>
      <c r="CE6" s="34">
        <f t="shared" si="9"/>
        <v>154.15</v>
      </c>
      <c r="CF6" s="34">
        <f t="shared" si="9"/>
        <v>154.46</v>
      </c>
      <c r="CG6" s="34">
        <f t="shared" si="9"/>
        <v>220.67</v>
      </c>
      <c r="CH6" s="34">
        <f t="shared" si="9"/>
        <v>217.82</v>
      </c>
      <c r="CI6" s="34">
        <f t="shared" si="9"/>
        <v>215.28</v>
      </c>
      <c r="CJ6" s="34">
        <f t="shared" si="9"/>
        <v>207.96</v>
      </c>
      <c r="CK6" s="34">
        <f t="shared" si="9"/>
        <v>194.31</v>
      </c>
      <c r="CL6" s="33" t="str">
        <f>IF(CL7="","",IF(CL7="-","【-】","【"&amp;SUBSTITUTE(TEXT(CL7,"#,##0.00"),"-","△")&amp;"】"))</f>
        <v>【136.39】</v>
      </c>
      <c r="CM6" s="34">
        <f>IF(CM7="",NA(),CM7)</f>
        <v>49.77</v>
      </c>
      <c r="CN6" s="34">
        <f t="shared" ref="CN6:CV6" si="10">IF(CN7="",NA(),CN7)</f>
        <v>50</v>
      </c>
      <c r="CO6" s="34">
        <f t="shared" si="10"/>
        <v>51.21</v>
      </c>
      <c r="CP6" s="34">
        <f t="shared" si="10"/>
        <v>51.32</v>
      </c>
      <c r="CQ6" s="34">
        <f t="shared" si="10"/>
        <v>46.43</v>
      </c>
      <c r="CR6" s="34">
        <f t="shared" si="10"/>
        <v>55.81</v>
      </c>
      <c r="CS6" s="34">
        <f t="shared" si="10"/>
        <v>54.44</v>
      </c>
      <c r="CT6" s="34">
        <f t="shared" si="10"/>
        <v>54.67</v>
      </c>
      <c r="CU6" s="34">
        <f t="shared" si="10"/>
        <v>53.51</v>
      </c>
      <c r="CV6" s="34">
        <f t="shared" si="10"/>
        <v>53.5</v>
      </c>
      <c r="CW6" s="33" t="str">
        <f>IF(CW7="","",IF(CW7="-","【-】","【"&amp;SUBSTITUTE(TEXT(CW7,"#,##0.00"),"-","△")&amp;"】"))</f>
        <v>【60.13】</v>
      </c>
      <c r="CX6" s="34">
        <f>IF(CX7="",NA(),CX7)</f>
        <v>62.03</v>
      </c>
      <c r="CY6" s="34">
        <f t="shared" ref="CY6:DG6" si="11">IF(CY7="",NA(),CY7)</f>
        <v>62.99</v>
      </c>
      <c r="CZ6" s="34">
        <f t="shared" si="11"/>
        <v>63.63</v>
      </c>
      <c r="DA6" s="34">
        <f t="shared" si="11"/>
        <v>64.25</v>
      </c>
      <c r="DB6" s="34">
        <f t="shared" si="11"/>
        <v>64.22</v>
      </c>
      <c r="DC6" s="34">
        <f t="shared" si="11"/>
        <v>84.41</v>
      </c>
      <c r="DD6" s="34">
        <f t="shared" si="11"/>
        <v>84.2</v>
      </c>
      <c r="DE6" s="34">
        <f t="shared" si="11"/>
        <v>83.8</v>
      </c>
      <c r="DF6" s="34">
        <f t="shared" si="11"/>
        <v>83.91</v>
      </c>
      <c r="DG6" s="34">
        <f t="shared" si="11"/>
        <v>83.51</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0.04</v>
      </c>
      <c r="EL6" s="34">
        <f t="shared" si="14"/>
        <v>0.11</v>
      </c>
      <c r="EM6" s="34">
        <f t="shared" si="14"/>
        <v>0.15</v>
      </c>
      <c r="EN6" s="34">
        <f t="shared" si="14"/>
        <v>0.16</v>
      </c>
      <c r="EO6" s="33" t="str">
        <f>IF(EO7="","",IF(EO7="-","【-】","【"&amp;SUBSTITUTE(TEXT(EO7,"#,##0.00"),"-","△")&amp;"】"))</f>
        <v>【0.23】</v>
      </c>
    </row>
    <row r="7" spans="1:145" s="35" customFormat="1" x14ac:dyDescent="0.15">
      <c r="A7" s="27"/>
      <c r="B7" s="36">
        <v>2017</v>
      </c>
      <c r="C7" s="36">
        <v>392031</v>
      </c>
      <c r="D7" s="36">
        <v>47</v>
      </c>
      <c r="E7" s="36">
        <v>17</v>
      </c>
      <c r="F7" s="36">
        <v>1</v>
      </c>
      <c r="G7" s="36">
        <v>0</v>
      </c>
      <c r="H7" s="36" t="s">
        <v>110</v>
      </c>
      <c r="I7" s="36" t="s">
        <v>111</v>
      </c>
      <c r="J7" s="36" t="s">
        <v>112</v>
      </c>
      <c r="K7" s="36" t="s">
        <v>113</v>
      </c>
      <c r="L7" s="36" t="s">
        <v>114</v>
      </c>
      <c r="M7" s="36" t="s">
        <v>115</v>
      </c>
      <c r="N7" s="37" t="s">
        <v>116</v>
      </c>
      <c r="O7" s="37" t="s">
        <v>117</v>
      </c>
      <c r="P7" s="37">
        <v>33.39</v>
      </c>
      <c r="Q7" s="37">
        <v>70.400000000000006</v>
      </c>
      <c r="R7" s="37">
        <v>2268</v>
      </c>
      <c r="S7" s="37">
        <v>17736</v>
      </c>
      <c r="T7" s="37">
        <v>317.20999999999998</v>
      </c>
      <c r="U7" s="37">
        <v>55.91</v>
      </c>
      <c r="V7" s="37">
        <v>5860</v>
      </c>
      <c r="W7" s="37">
        <v>1.69</v>
      </c>
      <c r="X7" s="37">
        <v>3467.46</v>
      </c>
      <c r="Y7" s="37">
        <v>66.03</v>
      </c>
      <c r="Z7" s="37">
        <v>64.680000000000007</v>
      </c>
      <c r="AA7" s="37">
        <v>63.15</v>
      </c>
      <c r="AB7" s="37">
        <v>63.36</v>
      </c>
      <c r="AC7" s="37">
        <v>65.19</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414.38</v>
      </c>
      <c r="BG7" s="37">
        <v>203.76</v>
      </c>
      <c r="BH7" s="37">
        <v>195.92</v>
      </c>
      <c r="BI7" s="37">
        <v>183.33</v>
      </c>
      <c r="BJ7" s="37">
        <v>165.07</v>
      </c>
      <c r="BK7" s="37">
        <v>1209.95</v>
      </c>
      <c r="BL7" s="37">
        <v>1136.5</v>
      </c>
      <c r="BM7" s="37">
        <v>1118.56</v>
      </c>
      <c r="BN7" s="37">
        <v>1111.31</v>
      </c>
      <c r="BO7" s="37">
        <v>966.33</v>
      </c>
      <c r="BP7" s="37">
        <v>707.33</v>
      </c>
      <c r="BQ7" s="37">
        <v>77.59</v>
      </c>
      <c r="BR7" s="37">
        <v>87.06</v>
      </c>
      <c r="BS7" s="37">
        <v>87.62</v>
      </c>
      <c r="BT7" s="37">
        <v>95.85</v>
      </c>
      <c r="BU7" s="37">
        <v>96.21</v>
      </c>
      <c r="BV7" s="37">
        <v>69.48</v>
      </c>
      <c r="BW7" s="37">
        <v>71.650000000000006</v>
      </c>
      <c r="BX7" s="37">
        <v>72.33</v>
      </c>
      <c r="BY7" s="37">
        <v>75.540000000000006</v>
      </c>
      <c r="BZ7" s="37">
        <v>81.739999999999995</v>
      </c>
      <c r="CA7" s="37">
        <v>101.26</v>
      </c>
      <c r="CB7" s="37">
        <v>184.91</v>
      </c>
      <c r="CC7" s="37">
        <v>168.13</v>
      </c>
      <c r="CD7" s="37">
        <v>168.4</v>
      </c>
      <c r="CE7" s="37">
        <v>154.15</v>
      </c>
      <c r="CF7" s="37">
        <v>154.46</v>
      </c>
      <c r="CG7" s="37">
        <v>220.67</v>
      </c>
      <c r="CH7" s="37">
        <v>217.82</v>
      </c>
      <c r="CI7" s="37">
        <v>215.28</v>
      </c>
      <c r="CJ7" s="37">
        <v>207.96</v>
      </c>
      <c r="CK7" s="37">
        <v>194.31</v>
      </c>
      <c r="CL7" s="37">
        <v>136.38999999999999</v>
      </c>
      <c r="CM7" s="37">
        <v>49.77</v>
      </c>
      <c r="CN7" s="37">
        <v>50</v>
      </c>
      <c r="CO7" s="37">
        <v>51.21</v>
      </c>
      <c r="CP7" s="37">
        <v>51.32</v>
      </c>
      <c r="CQ7" s="37">
        <v>46.43</v>
      </c>
      <c r="CR7" s="37">
        <v>55.81</v>
      </c>
      <c r="CS7" s="37">
        <v>54.44</v>
      </c>
      <c r="CT7" s="37">
        <v>54.67</v>
      </c>
      <c r="CU7" s="37">
        <v>53.51</v>
      </c>
      <c r="CV7" s="37">
        <v>53.5</v>
      </c>
      <c r="CW7" s="37">
        <v>60.13</v>
      </c>
      <c r="CX7" s="37">
        <v>62.03</v>
      </c>
      <c r="CY7" s="37">
        <v>62.99</v>
      </c>
      <c r="CZ7" s="37">
        <v>63.63</v>
      </c>
      <c r="DA7" s="37">
        <v>64.25</v>
      </c>
      <c r="DB7" s="37">
        <v>64.22</v>
      </c>
      <c r="DC7" s="37">
        <v>84.41</v>
      </c>
      <c r="DD7" s="37">
        <v>84.2</v>
      </c>
      <c r="DE7" s="37">
        <v>83.8</v>
      </c>
      <c r="DF7" s="37">
        <v>83.91</v>
      </c>
      <c r="DG7" s="37">
        <v>83.51</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0.04</v>
      </c>
      <c r="EL7" s="37">
        <v>0.11</v>
      </c>
      <c r="EM7" s="37">
        <v>0.15</v>
      </c>
      <c r="EN7" s="37">
        <v>0.16</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2019-01-17T00:34:27Z</cp:lastPrinted>
  <dcterms:created xsi:type="dcterms:W3CDTF">2018-12-03T09:07:50Z</dcterms:created>
  <dcterms:modified xsi:type="dcterms:W3CDTF">2019-01-17T00:34:35Z</dcterms:modified>
  <cp:category/>
</cp:coreProperties>
</file>