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\\172.30.3.173\prof$\konan0311\Desktop\20190118 公営企業に係る経営比較分析表（平成29年度決算）の分析等について【20190129期限】\【経営比較分析表】2017_392111_47_1718\"/>
    </mc:Choice>
  </mc:AlternateContent>
  <xr:revisionPtr revIDLastSave="0" documentId="13_ncr:1_{955241DE-48A1-45A4-B636-E281256AE587}" xr6:coauthVersionLast="34" xr6:coauthVersionMax="34" xr10:uidLastSave="{00000000-0000-0000-0000-000000000000}"/>
  <workbookProtection workbookAlgorithmName="SHA-512" workbookHashValue="UXFDg7hHXs/H+bY9CJR9R4VhEBYxQF/rrsrQ8QhPdNtX0uG1VF4botOA1nVYepZjOysbYGg2cz41h/XHMRMObQ==" workbookSaltValue="Gn+sTTCl5cdr7A2UBkUKgg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AT10" i="4"/>
  <c r="AL10" i="4"/>
  <c r="P10" i="4"/>
  <c r="I10" i="4"/>
  <c r="AL8" i="4"/>
  <c r="P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<sst xmlns="http://schemas.openxmlformats.org/spreadsheetml/2006/main" count="240" uniqueCount="127">
  <si>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</si>
  <si>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</si>
  <si>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</si>
  <si>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</si>
  <si>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</si>
  <si>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</si>
  <si>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</si>
  <si>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</si>
  <si>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</si>
  <si>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</si>
  <si>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</si>
  <si>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</si>
  <si>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</si>
  <si>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</si>
  <si>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</si>
  <si>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</si>
  <si>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</si>
  <si>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</si>
  <si>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</si>
  <si>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</si>
  <si>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</si>
  <si>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</si>
  <si>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</si>
  <si>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</si>
  <si>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</si>
  <si>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</si>
  <si>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</si>
  <si>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</si>
  <si>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</si>
  <si>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</si>
  <si>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</si>
  <si>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</si>
  <si>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</si>
  <si>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</si>
  <si>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</si>
  <si>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</si>
  <si>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</si>
  <si>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</si>
  <si>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</si>
  <si>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</si>
  <si>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</si>
  <si>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</si>
  <si>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</si>
  <si>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</si>
  <si>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</si>
  <si>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</si>
  <si>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</si>
  <si>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</si>
  <si>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</si>
  <si>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</si>
  <si>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</si>
  <si>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</si>
  <si>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</si>
  <si>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</si>
  <si>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</si>
  <si>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</si>
  <si>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</si>
  <si>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</si>
  <si>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</si>
  <si>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</si>
  <si>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</si>
  <si>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</si>
  <si>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</si>
  <si>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</si>
  <si>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</si>
  <si>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</si>
  <si>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</si>
  <si>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</si>
  <si>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</si>
  <si>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</si>
  <si>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</si>
  <si>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</si>
  <si>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</si>
  <si>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</si>
  <si>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</si>
  <si>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</si>
  <si>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</si>
  <si>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</si>
  <si>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</si>
  <si>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</si>
  <si>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</si>
  <si>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</si>
  <si>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</si>
  <si>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</si>
  <si>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</si>
  <si>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</si>
  <si>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</si>
  <si>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</si>
  <si>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</si>
  <si>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</si>
  <si>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</si>
  <si>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</si>
  <si>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</si>
  <si>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</si>
  <si>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</si>
  <si>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</si>
  <si>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</si>
  <si>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</si>
  <si>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</si>
  <si>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</si>
  <si>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</si>
  <si>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</si>
  <si>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</si>
  <si>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</si>
  <si>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</si>
  <si>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</si>
  <si>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</si>
  <si>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</si>
  <si>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</si>
  <si>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</si>
  <si>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</si>
  <si>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高知県　香南市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</si>
  <si>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</si>
  <si>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</si>
  <si>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</si>
  <si>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</si>
  <si>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</si>
  <si>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</si>
  <si>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</si>
  <si>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</si>
  <si>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</si>
  <si>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</si>
  <si>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</si>
  <si>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</si>
  <si>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下水道使用者は面整備により微増しており、それに伴い下水道使用料も増加をしているが、多くを一般会計からの繰入金に依存しており、健全な経営に至っていない。
　併せて、さらなる下水道加入促進と、施設の維持管理等の経費削減が必要となっている。
　企業債残高対事業比率は、企業債を一般会計からの繰入金により負担としている。
　施設利用率は、平均値より低い数値となっているが、現在も面整備を進めている。</t>
    <rPh sb="1" eb="4">
      <t>ゲスイドウ</t>
    </rPh>
    <rPh sb="4" eb="7">
      <t>シヨウシャ</t>
    </rPh>
    <rPh sb="8" eb="9">
      <t>メン</t>
    </rPh>
    <rPh sb="9" eb="11">
      <t>セイビ</t>
    </rPh>
    <rPh sb="14" eb="16">
      <t>ビゾウ</t>
    </rPh>
    <rPh sb="24" eb="25">
      <t>トモナ</t>
    </rPh>
    <rPh sb="26" eb="29">
      <t>ゲスイドウ</t>
    </rPh>
    <rPh sb="29" eb="32">
      <t>シヨウリョウ</t>
    </rPh>
    <rPh sb="33" eb="35">
      <t>ゾウカ</t>
    </rPh>
    <rPh sb="42" eb="43">
      <t>オオ</t>
    </rPh>
    <rPh sb="45" eb="47">
      <t>イッパン</t>
    </rPh>
    <rPh sb="47" eb="49">
      <t>カイケイ</t>
    </rPh>
    <rPh sb="52" eb="55">
      <t>クリイレキン</t>
    </rPh>
    <rPh sb="56" eb="58">
      <t>イゾン</t>
    </rPh>
    <rPh sb="63" eb="65">
      <t>ケンゼン</t>
    </rPh>
    <rPh sb="66" eb="68">
      <t>ケイエイ</t>
    </rPh>
    <rPh sb="69" eb="70">
      <t>イタ</t>
    </rPh>
    <rPh sb="78" eb="79">
      <t>アワ</t>
    </rPh>
    <rPh sb="86" eb="89">
      <t>ゲスイドウ</t>
    </rPh>
    <rPh sb="89" eb="91">
      <t>カニュウ</t>
    </rPh>
    <rPh sb="91" eb="93">
      <t>ソクシン</t>
    </rPh>
    <rPh sb="95" eb="97">
      <t>シセツ</t>
    </rPh>
    <rPh sb="98" eb="100">
      <t>イジ</t>
    </rPh>
    <rPh sb="100" eb="102">
      <t>カンリ</t>
    </rPh>
    <rPh sb="102" eb="103">
      <t>トウ</t>
    </rPh>
    <rPh sb="104" eb="106">
      <t>ケイヒ</t>
    </rPh>
    <rPh sb="106" eb="108">
      <t>サクゲン</t>
    </rPh>
    <rPh sb="109" eb="111">
      <t>ヒツヨウ</t>
    </rPh>
    <rPh sb="120" eb="123">
      <t>キギョウサイ</t>
    </rPh>
    <rPh sb="123" eb="125">
      <t>ザンダカ</t>
    </rPh>
    <rPh sb="125" eb="126">
      <t>タイ</t>
    </rPh>
    <phoneticPr fontId="4"/>
  </si>
  <si>
    <t>　処理場は、平成15年度に供用開始しており、機器の取り替えや更新が必要となっている。
　また、今後はストックマネジメント計画を策定し、地震津波対策計画に基づいた管路、施設の整備が必要となる。
　管路については、TVカメラ調査や人孔目視調査等を行っている。</t>
    <rPh sb="1" eb="4">
      <t>ショリジョウ</t>
    </rPh>
    <rPh sb="6" eb="8">
      <t>ヘイセイ</t>
    </rPh>
    <rPh sb="10" eb="12">
      <t>ネンド</t>
    </rPh>
    <rPh sb="13" eb="15">
      <t>キョウヨウ</t>
    </rPh>
    <rPh sb="15" eb="17">
      <t>カイシ</t>
    </rPh>
    <rPh sb="22" eb="24">
      <t>キキ</t>
    </rPh>
    <rPh sb="25" eb="26">
      <t>ト</t>
    </rPh>
    <rPh sb="27" eb="28">
      <t>カ</t>
    </rPh>
    <rPh sb="30" eb="32">
      <t>コウシン</t>
    </rPh>
    <rPh sb="33" eb="35">
      <t>ヒツヨウ</t>
    </rPh>
    <rPh sb="47" eb="49">
      <t>コンゴ</t>
    </rPh>
    <rPh sb="60" eb="62">
      <t>ケイカク</t>
    </rPh>
    <rPh sb="63" eb="65">
      <t>サクテイ</t>
    </rPh>
    <rPh sb="67" eb="69">
      <t>ジシン</t>
    </rPh>
    <rPh sb="69" eb="71">
      <t>ツナミ</t>
    </rPh>
    <rPh sb="71" eb="73">
      <t>タイサク</t>
    </rPh>
    <rPh sb="73" eb="75">
      <t>ケイカク</t>
    </rPh>
    <rPh sb="76" eb="77">
      <t>モト</t>
    </rPh>
    <rPh sb="80" eb="82">
      <t>カンロ</t>
    </rPh>
    <rPh sb="83" eb="85">
      <t>シセツ</t>
    </rPh>
    <rPh sb="86" eb="88">
      <t>セイビ</t>
    </rPh>
    <rPh sb="89" eb="91">
      <t>ヒツヨウ</t>
    </rPh>
    <rPh sb="97" eb="99">
      <t>カンロ</t>
    </rPh>
    <rPh sb="110" eb="112">
      <t>チョウサ</t>
    </rPh>
    <rPh sb="113" eb="115">
      <t>ジンコウ</t>
    </rPh>
    <rPh sb="115" eb="117">
      <t>モクシ</t>
    </rPh>
    <rPh sb="117" eb="119">
      <t>チョウサ</t>
    </rPh>
    <rPh sb="119" eb="120">
      <t>トウ</t>
    </rPh>
    <rPh sb="121" eb="122">
      <t>オコナ</t>
    </rPh>
    <phoneticPr fontId="4"/>
  </si>
  <si>
    <t>　現状は、一般会計からの繰入に頼っており健全な経営とは言えず、下水道全体計画に沿って、処理場（公共下水道、農集排、漁集排）の統合を推進し、維持管理経費の削減を図っていく。
　また、平成32年度に予定している企業会計化に向けて、下水道使用料の見直しも視野に入れた改革が必要である。</t>
    <rPh sb="1" eb="3">
      <t>ゲンジョウ</t>
    </rPh>
    <rPh sb="5" eb="7">
      <t>イッパン</t>
    </rPh>
    <rPh sb="7" eb="9">
      <t>カイケイ</t>
    </rPh>
    <rPh sb="12" eb="14">
      <t>クリイレ</t>
    </rPh>
    <rPh sb="15" eb="16">
      <t>タヨ</t>
    </rPh>
    <rPh sb="20" eb="22">
      <t>ケンゼン</t>
    </rPh>
    <rPh sb="23" eb="25">
      <t>ケイエイ</t>
    </rPh>
    <rPh sb="27" eb="28">
      <t>イ</t>
    </rPh>
    <rPh sb="31" eb="34">
      <t>ゲスイドウ</t>
    </rPh>
    <rPh sb="34" eb="36">
      <t>ゼンタイ</t>
    </rPh>
    <rPh sb="36" eb="38">
      <t>ケイカク</t>
    </rPh>
    <rPh sb="39" eb="40">
      <t>ソ</t>
    </rPh>
    <rPh sb="43" eb="46">
      <t>ショリジョウ</t>
    </rPh>
    <rPh sb="47" eb="49">
      <t>コウキョウ</t>
    </rPh>
    <rPh sb="49" eb="52">
      <t>ゲスイドウ</t>
    </rPh>
    <rPh sb="53" eb="56">
      <t>ノウシュウハイ</t>
    </rPh>
    <rPh sb="57" eb="59">
      <t>ギョシュウ</t>
    </rPh>
    <rPh sb="59" eb="60">
      <t>ハイ</t>
    </rPh>
    <rPh sb="62" eb="64">
      <t>トウゴウ</t>
    </rPh>
    <rPh sb="65" eb="67">
      <t>スイシン</t>
    </rPh>
    <rPh sb="69" eb="71">
      <t>イジ</t>
    </rPh>
    <rPh sb="71" eb="73">
      <t>カンリ</t>
    </rPh>
    <rPh sb="73" eb="75">
      <t>ケイヒ</t>
    </rPh>
    <rPh sb="76" eb="78">
      <t>サクゲン</t>
    </rPh>
    <rPh sb="79" eb="80">
      <t>ハカ</t>
    </rPh>
    <rPh sb="90" eb="92">
      <t>ヘイセイ</t>
    </rPh>
    <rPh sb="94" eb="96">
      <t>ネンド</t>
    </rPh>
    <rPh sb="97" eb="99">
      <t>ヨテイ</t>
    </rPh>
    <rPh sb="103" eb="105">
      <t>キギョウ</t>
    </rPh>
    <rPh sb="105" eb="108">
      <t>カイケイカ</t>
    </rPh>
    <rPh sb="109" eb="110">
      <t>ム</t>
    </rPh>
    <rPh sb="113" eb="116">
      <t>ゲスイドウ</t>
    </rPh>
    <rPh sb="116" eb="119">
      <t>シヨウリョウ</t>
    </rPh>
    <rPh sb="120" eb="122">
      <t>ミナオ</t>
    </rPh>
    <rPh sb="124" eb="126">
      <t>シヤ</t>
    </rPh>
    <rPh sb="127" eb="128">
      <t>イ</t>
    </rPh>
    <rPh sb="130" eb="132">
      <t>カイカク</t>
    </rPh>
    <rPh sb="133" eb="135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</si>
</sst>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3-4878-B15B-A83BA762F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0.19</c:v>
                </c:pt>
                <c:pt idx="1">
                  <c:v>0.16</c:v>
                </c:pt>
                <c:pt idx="2">
                  <c:v>0.33</c:v>
                </c:pt>
                <c:pt idx="3">
                  <c:v>0.21</c:v>
                </c:pt>
                <c:pt idx="4">
                  <c:v>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3-4878-B15B-A83BA762F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39.770000000000003</c:v>
                </c:pt>
                <c:pt idx="1">
                  <c:v>39.86</c:v>
                </c:pt>
                <c:pt idx="2">
                  <c:v>39.4</c:v>
                </c:pt>
                <c:pt idx="3">
                  <c:v>38.799999999999997</c:v>
                </c:pt>
                <c:pt idx="4">
                  <c:v>38.17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DE-478A-B7C2-57B0A575A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39.92</c:v>
                </c:pt>
                <c:pt idx="1">
                  <c:v>41.63</c:v>
                </c:pt>
                <c:pt idx="2">
                  <c:v>44.89</c:v>
                </c:pt>
                <c:pt idx="3">
                  <c:v>40.75</c:v>
                </c:pt>
                <c:pt idx="4">
                  <c:v>53.5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DE-478A-B7C2-57B0A575A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67.25</c:v>
                </c:pt>
                <c:pt idx="1">
                  <c:v>66.83</c:v>
                </c:pt>
                <c:pt idx="2">
                  <c:v>68.31</c:v>
                </c:pt>
                <c:pt idx="3">
                  <c:v>67.849999999999994</c:v>
                </c:pt>
                <c:pt idx="4">
                  <c:v>68.900000000000006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B6-448B-AB30-83E96B1E4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65.86</c:v>
                </c:pt>
                <c:pt idx="1">
                  <c:v>66.33</c:v>
                </c:pt>
                <c:pt idx="2">
                  <c:v>64.89</c:v>
                </c:pt>
                <c:pt idx="3">
                  <c:v>64.97</c:v>
                </c:pt>
                <c:pt idx="4">
                  <c:v>83.51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B6-448B-AB30-83E96B1E4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105.13</c:v>
                </c:pt>
                <c:pt idx="1">
                  <c:v>94.75</c:v>
                </c:pt>
                <c:pt idx="2">
                  <c:v>127.67</c:v>
                </c:pt>
                <c:pt idx="3">
                  <c:v>106.25</c:v>
                </c:pt>
                <c:pt idx="4">
                  <c:v>101.32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85-45E4-8E85-FCF383E48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85-45E4-8E85-FCF383E48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D-427A-8E41-E7432EC90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3D-427A-8E41-E7432EC90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6-4FC1-8EF6-A1B184CB9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F6-4FC1-8EF6-A1B184CB9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E-4C96-A5B0-975E313E3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E-4C96-A5B0-975E313E3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F-40F3-8D90-C7F2FA7A9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9F-40F3-8D90-C7F2FA7A9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138.58000000000001</c:v>
                </c:pt>
                <c:pt idx="1">
                  <c:v>128.57</c:v>
                </c:pt>
                <c:pt idx="2">
                  <c:v>198.18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F-469F-84CA-9D2FC4365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1506.51</c:v>
                </c:pt>
                <c:pt idx="1">
                  <c:v>1315.67</c:v>
                </c:pt>
                <c:pt idx="2">
                  <c:v>1240.1600000000001</c:v>
                </c:pt>
                <c:pt idx="3">
                  <c:v>1193.49</c:v>
                </c:pt>
                <c:pt idx="4">
                  <c:v>966.33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DF-469F-84CA-9D2FC4365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63.1</c:v>
                </c:pt>
                <c:pt idx="1">
                  <c:v>68.45</c:v>
                </c:pt>
                <c:pt idx="2">
                  <c:v>68.84</c:v>
                </c:pt>
                <c:pt idx="3">
                  <c:v>67.16</c:v>
                </c:pt>
                <c:pt idx="4">
                  <c:v>65.64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53-45B4-A8D3-0A9EB3F06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57.33</c:v>
                </c:pt>
                <c:pt idx="1">
                  <c:v>60.78</c:v>
                </c:pt>
                <c:pt idx="2">
                  <c:v>60.17</c:v>
                </c:pt>
                <c:pt idx="3">
                  <c:v>65.569999999999993</c:v>
                </c:pt>
                <c:pt idx="4">
                  <c:v>81.739999999999995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53-45B4-A8D3-0A9EB3F06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203.91</c:v>
                </c:pt>
                <c:pt idx="1">
                  <c:v>192.28</c:v>
                </c:pt>
                <c:pt idx="2">
                  <c:v>191.36</c:v>
                </c:pt>
                <c:pt idx="3">
                  <c:v>195.15</c:v>
                </c:pt>
                <c:pt idx="4">
                  <c:v>199.05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1D-4DC2-84B1-19C24E4B1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284.52999999999997</c:v>
                </c:pt>
                <c:pt idx="1">
                  <c:v>276.26</c:v>
                </c:pt>
                <c:pt idx="2">
                  <c:v>281.52999999999997</c:v>
                </c:pt>
                <c:pt idx="3">
                  <c:v>263.04000000000002</c:v>
                </c:pt>
                <c:pt idx="4">
                  <c:v>194.31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1D-4DC2-84B1-19C24E4B1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Q42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高知県　香南市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公共下水道</v>
      </c>
      <c r="Q8" s="47"/>
      <c r="R8" s="47"/>
      <c r="S8" s="47"/>
      <c r="T8" s="47"/>
      <c r="U8" s="47"/>
      <c r="V8" s="47"/>
      <c r="W8" s="47" t="str">
        <f>データ!L6</f>
        <v>Cc2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33533</v>
      </c>
      <c r="AM8" s="49"/>
      <c r="AN8" s="49"/>
      <c r="AO8" s="49"/>
      <c r="AP8" s="49"/>
      <c r="AQ8" s="49"/>
      <c r="AR8" s="49"/>
      <c r="AS8" s="49"/>
      <c r="AT8" s="44">
        <f>データ!T6</f>
        <v>126.46</v>
      </c>
      <c r="AU8" s="44"/>
      <c r="AV8" s="44"/>
      <c r="AW8" s="44"/>
      <c r="AX8" s="44"/>
      <c r="AY8" s="44"/>
      <c r="AZ8" s="44"/>
      <c r="BA8" s="44"/>
      <c r="BB8" s="44">
        <f>データ!U6</f>
        <v>265.17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15.44</v>
      </c>
      <c r="Q10" s="44"/>
      <c r="R10" s="44"/>
      <c r="S10" s="44"/>
      <c r="T10" s="44"/>
      <c r="U10" s="44"/>
      <c r="V10" s="44"/>
      <c r="W10" s="44">
        <f>データ!Q6</f>
        <v>88.48</v>
      </c>
      <c r="X10" s="44"/>
      <c r="Y10" s="44"/>
      <c r="Z10" s="44"/>
      <c r="AA10" s="44"/>
      <c r="AB10" s="44"/>
      <c r="AC10" s="44"/>
      <c r="AD10" s="49">
        <f>データ!R6</f>
        <v>2376</v>
      </c>
      <c r="AE10" s="49"/>
      <c r="AF10" s="49"/>
      <c r="AG10" s="49"/>
      <c r="AH10" s="49"/>
      <c r="AI10" s="49"/>
      <c r="AJ10" s="49"/>
      <c r="AK10" s="2"/>
      <c r="AL10" s="49">
        <f>データ!V6</f>
        <v>5161</v>
      </c>
      <c r="AM10" s="49"/>
      <c r="AN10" s="49"/>
      <c r="AO10" s="49"/>
      <c r="AP10" s="49"/>
      <c r="AQ10" s="49"/>
      <c r="AR10" s="49"/>
      <c r="AS10" s="49"/>
      <c r="AT10" s="44">
        <f>データ!W6</f>
        <v>1.21</v>
      </c>
      <c r="AU10" s="44"/>
      <c r="AV10" s="44"/>
      <c r="AW10" s="44"/>
      <c r="AX10" s="44"/>
      <c r="AY10" s="44"/>
      <c r="AZ10" s="44"/>
      <c r="BA10" s="44"/>
      <c r="BB10" s="44">
        <f>データ!X6</f>
        <v>4265.29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124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125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126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57</v>
      </c>
      <c r="N86" s="25" t="s">
        <v>55</v>
      </c>
      <c r="O86" s="25" t="str">
        <f>データ!EO6</f>
        <v>【0.23】</v>
      </c>
    </row>
  </sheetData>
  <sheetProtection algorithmName="SHA-512" hashValue="nJPzVXsqdug8VS3Vzmw091vbaHbI3kfZpiC4SmVNVbSH77klscHxNHlBAVpokcVCD1heW6vAfC85y9NmvHjJYw==" saltValue="FGdjlJjrXGVQqno9L1IO3g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58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59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60</v>
      </c>
      <c r="B3" s="28" t="s">
        <v>61</v>
      </c>
      <c r="C3" s="28" t="s">
        <v>62</v>
      </c>
      <c r="D3" s="28" t="s">
        <v>63</v>
      </c>
      <c r="E3" s="28" t="s">
        <v>64</v>
      </c>
      <c r="F3" s="28" t="s">
        <v>65</v>
      </c>
      <c r="G3" s="28" t="s">
        <v>66</v>
      </c>
      <c r="H3" s="76" t="s">
        <v>67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68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69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70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71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72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73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74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75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76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77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78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79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80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81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82</v>
      </c>
      <c r="B5" s="30"/>
      <c r="C5" s="30"/>
      <c r="D5" s="30"/>
      <c r="E5" s="30"/>
      <c r="F5" s="30"/>
      <c r="G5" s="30"/>
      <c r="H5" s="31" t="s">
        <v>83</v>
      </c>
      <c r="I5" s="31" t="s">
        <v>84</v>
      </c>
      <c r="J5" s="31" t="s">
        <v>85</v>
      </c>
      <c r="K5" s="31" t="s">
        <v>86</v>
      </c>
      <c r="L5" s="31" t="s">
        <v>87</v>
      </c>
      <c r="M5" s="31" t="s">
        <v>5</v>
      </c>
      <c r="N5" s="31" t="s">
        <v>88</v>
      </c>
      <c r="O5" s="31" t="s">
        <v>89</v>
      </c>
      <c r="P5" s="31" t="s">
        <v>90</v>
      </c>
      <c r="Q5" s="31" t="s">
        <v>91</v>
      </c>
      <c r="R5" s="31" t="s">
        <v>92</v>
      </c>
      <c r="S5" s="31" t="s">
        <v>93</v>
      </c>
      <c r="T5" s="31" t="s">
        <v>94</v>
      </c>
      <c r="U5" s="31" t="s">
        <v>95</v>
      </c>
      <c r="V5" s="31" t="s">
        <v>96</v>
      </c>
      <c r="W5" s="31" t="s">
        <v>97</v>
      </c>
      <c r="X5" s="31" t="s">
        <v>98</v>
      </c>
      <c r="Y5" s="31" t="s">
        <v>99</v>
      </c>
      <c r="Z5" s="31" t="s">
        <v>100</v>
      </c>
      <c r="AA5" s="31" t="s">
        <v>101</v>
      </c>
      <c r="AB5" s="31" t="s">
        <v>102</v>
      </c>
      <c r="AC5" s="31" t="s">
        <v>103</v>
      </c>
      <c r="AD5" s="31" t="s">
        <v>104</v>
      </c>
      <c r="AE5" s="31" t="s">
        <v>105</v>
      </c>
      <c r="AF5" s="31" t="s">
        <v>106</v>
      </c>
      <c r="AG5" s="31" t="s">
        <v>107</v>
      </c>
      <c r="AH5" s="31" t="s">
        <v>108</v>
      </c>
      <c r="AI5" s="31" t="s">
        <v>43</v>
      </c>
      <c r="AJ5" s="31" t="s">
        <v>99</v>
      </c>
      <c r="AK5" s="31" t="s">
        <v>100</v>
      </c>
      <c r="AL5" s="31" t="s">
        <v>101</v>
      </c>
      <c r="AM5" s="31" t="s">
        <v>102</v>
      </c>
      <c r="AN5" s="31" t="s">
        <v>103</v>
      </c>
      <c r="AO5" s="31" t="s">
        <v>104</v>
      </c>
      <c r="AP5" s="31" t="s">
        <v>105</v>
      </c>
      <c r="AQ5" s="31" t="s">
        <v>106</v>
      </c>
      <c r="AR5" s="31" t="s">
        <v>107</v>
      </c>
      <c r="AS5" s="31" t="s">
        <v>108</v>
      </c>
      <c r="AT5" s="31" t="s">
        <v>109</v>
      </c>
      <c r="AU5" s="31" t="s">
        <v>99</v>
      </c>
      <c r="AV5" s="31" t="s">
        <v>100</v>
      </c>
      <c r="AW5" s="31" t="s">
        <v>101</v>
      </c>
      <c r="AX5" s="31" t="s">
        <v>102</v>
      </c>
      <c r="AY5" s="31" t="s">
        <v>103</v>
      </c>
      <c r="AZ5" s="31" t="s">
        <v>104</v>
      </c>
      <c r="BA5" s="31" t="s">
        <v>105</v>
      </c>
      <c r="BB5" s="31" t="s">
        <v>106</v>
      </c>
      <c r="BC5" s="31" t="s">
        <v>107</v>
      </c>
      <c r="BD5" s="31" t="s">
        <v>108</v>
      </c>
      <c r="BE5" s="31" t="s">
        <v>109</v>
      </c>
      <c r="BF5" s="31" t="s">
        <v>99</v>
      </c>
      <c r="BG5" s="31" t="s">
        <v>100</v>
      </c>
      <c r="BH5" s="31" t="s">
        <v>101</v>
      </c>
      <c r="BI5" s="31" t="s">
        <v>102</v>
      </c>
      <c r="BJ5" s="31" t="s">
        <v>103</v>
      </c>
      <c r="BK5" s="31" t="s">
        <v>104</v>
      </c>
      <c r="BL5" s="31" t="s">
        <v>105</v>
      </c>
      <c r="BM5" s="31" t="s">
        <v>106</v>
      </c>
      <c r="BN5" s="31" t="s">
        <v>107</v>
      </c>
      <c r="BO5" s="31" t="s">
        <v>108</v>
      </c>
      <c r="BP5" s="31" t="s">
        <v>109</v>
      </c>
      <c r="BQ5" s="31" t="s">
        <v>99</v>
      </c>
      <c r="BR5" s="31" t="s">
        <v>100</v>
      </c>
      <c r="BS5" s="31" t="s">
        <v>101</v>
      </c>
      <c r="BT5" s="31" t="s">
        <v>102</v>
      </c>
      <c r="BU5" s="31" t="s">
        <v>103</v>
      </c>
      <c r="BV5" s="31" t="s">
        <v>104</v>
      </c>
      <c r="BW5" s="31" t="s">
        <v>105</v>
      </c>
      <c r="BX5" s="31" t="s">
        <v>106</v>
      </c>
      <c r="BY5" s="31" t="s">
        <v>107</v>
      </c>
      <c r="BZ5" s="31" t="s">
        <v>108</v>
      </c>
      <c r="CA5" s="31" t="s">
        <v>109</v>
      </c>
      <c r="CB5" s="31" t="s">
        <v>99</v>
      </c>
      <c r="CC5" s="31" t="s">
        <v>100</v>
      </c>
      <c r="CD5" s="31" t="s">
        <v>101</v>
      </c>
      <c r="CE5" s="31" t="s">
        <v>102</v>
      </c>
      <c r="CF5" s="31" t="s">
        <v>103</v>
      </c>
      <c r="CG5" s="31" t="s">
        <v>104</v>
      </c>
      <c r="CH5" s="31" t="s">
        <v>105</v>
      </c>
      <c r="CI5" s="31" t="s">
        <v>106</v>
      </c>
      <c r="CJ5" s="31" t="s">
        <v>107</v>
      </c>
      <c r="CK5" s="31" t="s">
        <v>108</v>
      </c>
      <c r="CL5" s="31" t="s">
        <v>109</v>
      </c>
      <c r="CM5" s="31" t="s">
        <v>99</v>
      </c>
      <c r="CN5" s="31" t="s">
        <v>100</v>
      </c>
      <c r="CO5" s="31" t="s">
        <v>101</v>
      </c>
      <c r="CP5" s="31" t="s">
        <v>102</v>
      </c>
      <c r="CQ5" s="31" t="s">
        <v>103</v>
      </c>
      <c r="CR5" s="31" t="s">
        <v>104</v>
      </c>
      <c r="CS5" s="31" t="s">
        <v>105</v>
      </c>
      <c r="CT5" s="31" t="s">
        <v>106</v>
      </c>
      <c r="CU5" s="31" t="s">
        <v>107</v>
      </c>
      <c r="CV5" s="31" t="s">
        <v>108</v>
      </c>
      <c r="CW5" s="31" t="s">
        <v>109</v>
      </c>
      <c r="CX5" s="31" t="s">
        <v>99</v>
      </c>
      <c r="CY5" s="31" t="s">
        <v>100</v>
      </c>
      <c r="CZ5" s="31" t="s">
        <v>101</v>
      </c>
      <c r="DA5" s="31" t="s">
        <v>102</v>
      </c>
      <c r="DB5" s="31" t="s">
        <v>103</v>
      </c>
      <c r="DC5" s="31" t="s">
        <v>104</v>
      </c>
      <c r="DD5" s="31" t="s">
        <v>105</v>
      </c>
      <c r="DE5" s="31" t="s">
        <v>106</v>
      </c>
      <c r="DF5" s="31" t="s">
        <v>107</v>
      </c>
      <c r="DG5" s="31" t="s">
        <v>108</v>
      </c>
      <c r="DH5" s="31" t="s">
        <v>109</v>
      </c>
      <c r="DI5" s="31" t="s">
        <v>99</v>
      </c>
      <c r="DJ5" s="31" t="s">
        <v>100</v>
      </c>
      <c r="DK5" s="31" t="s">
        <v>101</v>
      </c>
      <c r="DL5" s="31" t="s">
        <v>102</v>
      </c>
      <c r="DM5" s="31" t="s">
        <v>103</v>
      </c>
      <c r="DN5" s="31" t="s">
        <v>104</v>
      </c>
      <c r="DO5" s="31" t="s">
        <v>105</v>
      </c>
      <c r="DP5" s="31" t="s">
        <v>106</v>
      </c>
      <c r="DQ5" s="31" t="s">
        <v>107</v>
      </c>
      <c r="DR5" s="31" t="s">
        <v>108</v>
      </c>
      <c r="DS5" s="31" t="s">
        <v>109</v>
      </c>
      <c r="DT5" s="31" t="s">
        <v>99</v>
      </c>
      <c r="DU5" s="31" t="s">
        <v>100</v>
      </c>
      <c r="DV5" s="31" t="s">
        <v>101</v>
      </c>
      <c r="DW5" s="31" t="s">
        <v>102</v>
      </c>
      <c r="DX5" s="31" t="s">
        <v>103</v>
      </c>
      <c r="DY5" s="31" t="s">
        <v>104</v>
      </c>
      <c r="DZ5" s="31" t="s">
        <v>105</v>
      </c>
      <c r="EA5" s="31" t="s">
        <v>106</v>
      </c>
      <c r="EB5" s="31" t="s">
        <v>107</v>
      </c>
      <c r="EC5" s="31" t="s">
        <v>108</v>
      </c>
      <c r="ED5" s="31" t="s">
        <v>109</v>
      </c>
      <c r="EE5" s="31" t="s">
        <v>99</v>
      </c>
      <c r="EF5" s="31" t="s">
        <v>100</v>
      </c>
      <c r="EG5" s="31" t="s">
        <v>101</v>
      </c>
      <c r="EH5" s="31" t="s">
        <v>102</v>
      </c>
      <c r="EI5" s="31" t="s">
        <v>103</v>
      </c>
      <c r="EJ5" s="31" t="s">
        <v>104</v>
      </c>
      <c r="EK5" s="31" t="s">
        <v>105</v>
      </c>
      <c r="EL5" s="31" t="s">
        <v>106</v>
      </c>
      <c r="EM5" s="31" t="s">
        <v>107</v>
      </c>
      <c r="EN5" s="31" t="s">
        <v>108</v>
      </c>
      <c r="EO5" s="31" t="s">
        <v>109</v>
      </c>
    </row>
    <row r="6" spans="1:145" s="35" customFormat="1" x14ac:dyDescent="0.15">
      <c r="A6" s="27" t="s">
        <v>110</v>
      </c>
      <c r="B6" s="32">
        <f>B7</f>
        <v>2017</v>
      </c>
      <c r="C6" s="32">
        <f t="shared" ref="C6:X6" si="3">C7</f>
        <v>392111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高知県　香南市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Cc2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15.44</v>
      </c>
      <c r="Q6" s="33">
        <f t="shared" si="3"/>
        <v>88.48</v>
      </c>
      <c r="R6" s="33">
        <f t="shared" si="3"/>
        <v>2376</v>
      </c>
      <c r="S6" s="33">
        <f t="shared" si="3"/>
        <v>33533</v>
      </c>
      <c r="T6" s="33">
        <f t="shared" si="3"/>
        <v>126.46</v>
      </c>
      <c r="U6" s="33">
        <f t="shared" si="3"/>
        <v>265.17</v>
      </c>
      <c r="V6" s="33">
        <f t="shared" si="3"/>
        <v>5161</v>
      </c>
      <c r="W6" s="33">
        <f t="shared" si="3"/>
        <v>1.21</v>
      </c>
      <c r="X6" s="33">
        <f t="shared" si="3"/>
        <v>4265.29</v>
      </c>
      <c r="Y6" s="34">
        <f>IF(Y7="",NA(),Y7)</f>
        <v>105.13</v>
      </c>
      <c r="Z6" s="34">
        <f t="shared" ref="Z6:AH6" si="4">IF(Z7="",NA(),Z7)</f>
        <v>94.75</v>
      </c>
      <c r="AA6" s="34">
        <f t="shared" si="4"/>
        <v>127.67</v>
      </c>
      <c r="AB6" s="34">
        <f t="shared" si="4"/>
        <v>106.25</v>
      </c>
      <c r="AC6" s="34">
        <f t="shared" si="4"/>
        <v>101.32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138.58000000000001</v>
      </c>
      <c r="BG6" s="34">
        <f t="shared" ref="BG6:BO6" si="7">IF(BG7="",NA(),BG7)</f>
        <v>128.57</v>
      </c>
      <c r="BH6" s="34">
        <f t="shared" si="7"/>
        <v>198.18</v>
      </c>
      <c r="BI6" s="33">
        <f t="shared" si="7"/>
        <v>0</v>
      </c>
      <c r="BJ6" s="33">
        <f t="shared" si="7"/>
        <v>0</v>
      </c>
      <c r="BK6" s="34">
        <f t="shared" si="7"/>
        <v>1506.51</v>
      </c>
      <c r="BL6" s="34">
        <f t="shared" si="7"/>
        <v>1315.67</v>
      </c>
      <c r="BM6" s="34">
        <f t="shared" si="7"/>
        <v>1240.1600000000001</v>
      </c>
      <c r="BN6" s="34">
        <f t="shared" si="7"/>
        <v>1193.49</v>
      </c>
      <c r="BO6" s="34">
        <f t="shared" si="7"/>
        <v>966.33</v>
      </c>
      <c r="BP6" s="33" t="str">
        <f>IF(BP7="","",IF(BP7="-","【-】","【"&amp;SUBSTITUTE(TEXT(BP7,"#,##0.00"),"-","△")&amp;"】"))</f>
        <v>【707.33】</v>
      </c>
      <c r="BQ6" s="34">
        <f>IF(BQ7="",NA(),BQ7)</f>
        <v>63.1</v>
      </c>
      <c r="BR6" s="34">
        <f t="shared" ref="BR6:BZ6" si="8">IF(BR7="",NA(),BR7)</f>
        <v>68.45</v>
      </c>
      <c r="BS6" s="34">
        <f t="shared" si="8"/>
        <v>68.84</v>
      </c>
      <c r="BT6" s="34">
        <f t="shared" si="8"/>
        <v>67.16</v>
      </c>
      <c r="BU6" s="34">
        <f t="shared" si="8"/>
        <v>65.64</v>
      </c>
      <c r="BV6" s="34">
        <f t="shared" si="8"/>
        <v>57.33</v>
      </c>
      <c r="BW6" s="34">
        <f t="shared" si="8"/>
        <v>60.78</v>
      </c>
      <c r="BX6" s="34">
        <f t="shared" si="8"/>
        <v>60.17</v>
      </c>
      <c r="BY6" s="34">
        <f t="shared" si="8"/>
        <v>65.569999999999993</v>
      </c>
      <c r="BZ6" s="34">
        <f t="shared" si="8"/>
        <v>81.739999999999995</v>
      </c>
      <c r="CA6" s="33" t="str">
        <f>IF(CA7="","",IF(CA7="-","【-】","【"&amp;SUBSTITUTE(TEXT(CA7,"#,##0.00"),"-","△")&amp;"】"))</f>
        <v>【101.26】</v>
      </c>
      <c r="CB6" s="34">
        <f>IF(CB7="",NA(),CB7)</f>
        <v>203.91</v>
      </c>
      <c r="CC6" s="34">
        <f t="shared" ref="CC6:CK6" si="9">IF(CC7="",NA(),CC7)</f>
        <v>192.28</v>
      </c>
      <c r="CD6" s="34">
        <f t="shared" si="9"/>
        <v>191.36</v>
      </c>
      <c r="CE6" s="34">
        <f t="shared" si="9"/>
        <v>195.15</v>
      </c>
      <c r="CF6" s="34">
        <f t="shared" si="9"/>
        <v>199.05</v>
      </c>
      <c r="CG6" s="34">
        <f t="shared" si="9"/>
        <v>284.52999999999997</v>
      </c>
      <c r="CH6" s="34">
        <f t="shared" si="9"/>
        <v>276.26</v>
      </c>
      <c r="CI6" s="34">
        <f t="shared" si="9"/>
        <v>281.52999999999997</v>
      </c>
      <c r="CJ6" s="34">
        <f t="shared" si="9"/>
        <v>263.04000000000002</v>
      </c>
      <c r="CK6" s="34">
        <f t="shared" si="9"/>
        <v>194.31</v>
      </c>
      <c r="CL6" s="33" t="str">
        <f>IF(CL7="","",IF(CL7="-","【-】","【"&amp;SUBSTITUTE(TEXT(CL7,"#,##0.00"),"-","△")&amp;"】"))</f>
        <v>【136.39】</v>
      </c>
      <c r="CM6" s="34">
        <f>IF(CM7="",NA(),CM7)</f>
        <v>39.770000000000003</v>
      </c>
      <c r="CN6" s="34">
        <f t="shared" ref="CN6:CV6" si="10">IF(CN7="",NA(),CN7)</f>
        <v>39.86</v>
      </c>
      <c r="CO6" s="34">
        <f t="shared" si="10"/>
        <v>39.4</v>
      </c>
      <c r="CP6" s="34">
        <f t="shared" si="10"/>
        <v>38.799999999999997</v>
      </c>
      <c r="CQ6" s="34">
        <f t="shared" si="10"/>
        <v>38.17</v>
      </c>
      <c r="CR6" s="34">
        <f t="shared" si="10"/>
        <v>39.92</v>
      </c>
      <c r="CS6" s="34">
        <f t="shared" si="10"/>
        <v>41.63</v>
      </c>
      <c r="CT6" s="34">
        <f t="shared" si="10"/>
        <v>44.89</v>
      </c>
      <c r="CU6" s="34">
        <f t="shared" si="10"/>
        <v>40.75</v>
      </c>
      <c r="CV6" s="34">
        <f t="shared" si="10"/>
        <v>53.5</v>
      </c>
      <c r="CW6" s="33" t="str">
        <f>IF(CW7="","",IF(CW7="-","【-】","【"&amp;SUBSTITUTE(TEXT(CW7,"#,##0.00"),"-","△")&amp;"】"))</f>
        <v>【60.13】</v>
      </c>
      <c r="CX6" s="34">
        <f>IF(CX7="",NA(),CX7)</f>
        <v>67.25</v>
      </c>
      <c r="CY6" s="34">
        <f t="shared" ref="CY6:DG6" si="11">IF(CY7="",NA(),CY7)</f>
        <v>66.83</v>
      </c>
      <c r="CZ6" s="34">
        <f t="shared" si="11"/>
        <v>68.31</v>
      </c>
      <c r="DA6" s="34">
        <f t="shared" si="11"/>
        <v>67.849999999999994</v>
      </c>
      <c r="DB6" s="34">
        <f t="shared" si="11"/>
        <v>68.900000000000006</v>
      </c>
      <c r="DC6" s="34">
        <f t="shared" si="11"/>
        <v>65.86</v>
      </c>
      <c r="DD6" s="34">
        <f t="shared" si="11"/>
        <v>66.33</v>
      </c>
      <c r="DE6" s="34">
        <f t="shared" si="11"/>
        <v>64.89</v>
      </c>
      <c r="DF6" s="34">
        <f t="shared" si="11"/>
        <v>64.97</v>
      </c>
      <c r="DG6" s="34">
        <f t="shared" si="11"/>
        <v>83.51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0.19</v>
      </c>
      <c r="EK6" s="34">
        <f t="shared" si="14"/>
        <v>0.16</v>
      </c>
      <c r="EL6" s="34">
        <f t="shared" si="14"/>
        <v>0.33</v>
      </c>
      <c r="EM6" s="34">
        <f t="shared" si="14"/>
        <v>0.21</v>
      </c>
      <c r="EN6" s="34">
        <f t="shared" si="14"/>
        <v>0.16</v>
      </c>
      <c r="EO6" s="33" t="str">
        <f>IF(EO7="","",IF(EO7="-","【-】","【"&amp;SUBSTITUTE(TEXT(EO7,"#,##0.00"),"-","△")&amp;"】"))</f>
        <v>【0.23】</v>
      </c>
    </row>
    <row r="7" spans="1:145" s="35" customFormat="1" x14ac:dyDescent="0.15">
      <c r="A7" s="27"/>
      <c r="B7" s="36">
        <v>2017</v>
      </c>
      <c r="C7" s="36">
        <v>392111</v>
      </c>
      <c r="D7" s="36">
        <v>47</v>
      </c>
      <c r="E7" s="36">
        <v>17</v>
      </c>
      <c r="F7" s="36">
        <v>1</v>
      </c>
      <c r="G7" s="36">
        <v>0</v>
      </c>
      <c r="H7" s="36" t="s">
        <v>111</v>
      </c>
      <c r="I7" s="36" t="s">
        <v>112</v>
      </c>
      <c r="J7" s="36" t="s">
        <v>113</v>
      </c>
      <c r="K7" s="36" t="s">
        <v>114</v>
      </c>
      <c r="L7" s="36" t="s">
        <v>115</v>
      </c>
      <c r="M7" s="36" t="s">
        <v>116</v>
      </c>
      <c r="N7" s="37" t="s">
        <v>117</v>
      </c>
      <c r="O7" s="37" t="s">
        <v>118</v>
      </c>
      <c r="P7" s="37">
        <v>15.44</v>
      </c>
      <c r="Q7" s="37">
        <v>88.48</v>
      </c>
      <c r="R7" s="37">
        <v>2376</v>
      </c>
      <c r="S7" s="37">
        <v>33533</v>
      </c>
      <c r="T7" s="37">
        <v>126.46</v>
      </c>
      <c r="U7" s="37">
        <v>265.17</v>
      </c>
      <c r="V7" s="37">
        <v>5161</v>
      </c>
      <c r="W7" s="37">
        <v>1.21</v>
      </c>
      <c r="X7" s="37">
        <v>4265.29</v>
      </c>
      <c r="Y7" s="37">
        <v>105.13</v>
      </c>
      <c r="Z7" s="37">
        <v>94.75</v>
      </c>
      <c r="AA7" s="37">
        <v>127.67</v>
      </c>
      <c r="AB7" s="37">
        <v>106.25</v>
      </c>
      <c r="AC7" s="37">
        <v>101.32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138.58000000000001</v>
      </c>
      <c r="BG7" s="37">
        <v>128.57</v>
      </c>
      <c r="BH7" s="37">
        <v>198.18</v>
      </c>
      <c r="BI7" s="37">
        <v>0</v>
      </c>
      <c r="BJ7" s="37">
        <v>0</v>
      </c>
      <c r="BK7" s="37">
        <v>1506.51</v>
      </c>
      <c r="BL7" s="37">
        <v>1315.67</v>
      </c>
      <c r="BM7" s="37">
        <v>1240.1600000000001</v>
      </c>
      <c r="BN7" s="37">
        <v>1193.49</v>
      </c>
      <c r="BO7" s="37">
        <v>966.33</v>
      </c>
      <c r="BP7" s="37">
        <v>707.33</v>
      </c>
      <c r="BQ7" s="37">
        <v>63.1</v>
      </c>
      <c r="BR7" s="37">
        <v>68.45</v>
      </c>
      <c r="BS7" s="37">
        <v>68.84</v>
      </c>
      <c r="BT7" s="37">
        <v>67.16</v>
      </c>
      <c r="BU7" s="37">
        <v>65.64</v>
      </c>
      <c r="BV7" s="37">
        <v>57.33</v>
      </c>
      <c r="BW7" s="37">
        <v>60.78</v>
      </c>
      <c r="BX7" s="37">
        <v>60.17</v>
      </c>
      <c r="BY7" s="37">
        <v>65.569999999999993</v>
      </c>
      <c r="BZ7" s="37">
        <v>81.739999999999995</v>
      </c>
      <c r="CA7" s="37">
        <v>101.26</v>
      </c>
      <c r="CB7" s="37">
        <v>203.91</v>
      </c>
      <c r="CC7" s="37">
        <v>192.28</v>
      </c>
      <c r="CD7" s="37">
        <v>191.36</v>
      </c>
      <c r="CE7" s="37">
        <v>195.15</v>
      </c>
      <c r="CF7" s="37">
        <v>199.05</v>
      </c>
      <c r="CG7" s="37">
        <v>284.52999999999997</v>
      </c>
      <c r="CH7" s="37">
        <v>276.26</v>
      </c>
      <c r="CI7" s="37">
        <v>281.52999999999997</v>
      </c>
      <c r="CJ7" s="37">
        <v>263.04000000000002</v>
      </c>
      <c r="CK7" s="37">
        <v>194.31</v>
      </c>
      <c r="CL7" s="37">
        <v>136.38999999999999</v>
      </c>
      <c r="CM7" s="37">
        <v>39.770000000000003</v>
      </c>
      <c r="CN7" s="37">
        <v>39.86</v>
      </c>
      <c r="CO7" s="37">
        <v>39.4</v>
      </c>
      <c r="CP7" s="37">
        <v>38.799999999999997</v>
      </c>
      <c r="CQ7" s="37">
        <v>38.17</v>
      </c>
      <c r="CR7" s="37">
        <v>39.92</v>
      </c>
      <c r="CS7" s="37">
        <v>41.63</v>
      </c>
      <c r="CT7" s="37">
        <v>44.89</v>
      </c>
      <c r="CU7" s="37">
        <v>40.75</v>
      </c>
      <c r="CV7" s="37">
        <v>53.5</v>
      </c>
      <c r="CW7" s="37">
        <v>60.13</v>
      </c>
      <c r="CX7" s="37">
        <v>67.25</v>
      </c>
      <c r="CY7" s="37">
        <v>66.83</v>
      </c>
      <c r="CZ7" s="37">
        <v>68.31</v>
      </c>
      <c r="DA7" s="37">
        <v>67.849999999999994</v>
      </c>
      <c r="DB7" s="37">
        <v>68.900000000000006</v>
      </c>
      <c r="DC7" s="37">
        <v>65.86</v>
      </c>
      <c r="DD7" s="37">
        <v>66.33</v>
      </c>
      <c r="DE7" s="37">
        <v>64.89</v>
      </c>
      <c r="DF7" s="37">
        <v>64.97</v>
      </c>
      <c r="DG7" s="37">
        <v>83.51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0.19</v>
      </c>
      <c r="EK7" s="37">
        <v>0.16</v>
      </c>
      <c r="EL7" s="37">
        <v>0.33</v>
      </c>
      <c r="EM7" s="37">
        <v>0.21</v>
      </c>
      <c r="EN7" s="37">
        <v>0.16</v>
      </c>
      <c r="EO7" s="37">
        <v>0.23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119</v>
      </c>
      <c r="C9" s="39" t="s">
        <v>120</v>
      </c>
      <c r="D9" s="39" t="s">
        <v>121</v>
      </c>
      <c r="E9" s="39" t="s">
        <v>122</v>
      </c>
      <c r="F9" s="39" t="s">
        <v>123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61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黒岩　保</cp:lastModifiedBy>
  <cp:lastPrinted>2019-01-24T07:47:00Z</cp:lastPrinted>
  <dcterms:created xsi:type="dcterms:W3CDTF">2018-12-03T09:07:53Z</dcterms:created>
  <dcterms:modified xsi:type="dcterms:W3CDTF">2019-01-24T07:56:40Z</dcterms:modified>
  <cp:category/>
</cp:coreProperties>
</file>