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2110総務課\004　財政\00財政\H30\190116【129〆】公営企業に係る経営比較分析表（平成29年度決算）の分析等について\"/>
    </mc:Choice>
  </mc:AlternateContent>
  <workbookProtection workbookAlgorithmName="SHA-512" workbookHashValue="t19Tr6HNhiL+BSQoEc1EFy0iZPqncexiA5Xyvzg6jcI4/GHRrLy7MMKGXFZb14dKRs0fIXay2dz4XGBaYjqtDA==" workbookSaltValue="S3bBz0A/jA7ZtvIf3d0A1A=="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<sst xmlns="http://schemas.openxmlformats.org/spreadsheetml/2006/main" count="240" uniqueCount="126">
  <si>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</si>
  <si>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</si>
  <si>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</si>
  <si>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</si>
  <si>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</si>
  <si>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</si>
  <si>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</si>
  <si>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</si>
  <si>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</si>
  <si>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</si>
  <si>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</si>
  <si>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</si>
  <si>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</si>
  <si>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</si>
  <si>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</si>
  <si>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</si>
  <si>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</si>
  <si>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</si>
  <si>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</si>
  <si>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</si>
  <si>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</si>
  <si>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</si>
  <si>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</si>
  <si>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</si>
  <si>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</si>
  <si>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</si>
  <si>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</si>
  <si>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</si>
  <si>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</si>
  <si>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</si>
  <si>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</si>
  <si>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</si>
  <si>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</si>
  <si>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</si>
  <si>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</si>
  <si>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</si>
  <si>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</si>
  <si>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</si>
  <si>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</si>
  <si>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</si>
  <si>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</si>
  <si>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</si>
  <si>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</si>
  <si>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</si>
  <si>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</si>
  <si>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</si>
  <si>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</si>
  <si>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</si>
  <si>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</si>
  <si>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</si>
  <si>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</si>
  <si>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</si>
  <si>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</si>
  <si>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</si>
  <si>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</si>
  <si>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</si>
  <si>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</si>
  <si>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</si>
  <si>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</si>
  <si>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</si>
  <si>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</si>
  <si>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</si>
  <si>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</si>
  <si>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</si>
  <si>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</si>
  <si>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</si>
  <si>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</si>
  <si>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</si>
  <si>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</si>
  <si>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</si>
  <si>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</si>
  <si>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</si>
  <si>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</si>
  <si>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</si>
  <si>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</si>
  <si>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</si>
  <si>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</si>
  <si>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</si>
  <si>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</si>
  <si>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</si>
  <si>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</si>
  <si>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</si>
  <si>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</si>
  <si>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</si>
  <si>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</si>
  <si>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</si>
  <si>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</si>
  <si>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</si>
  <si>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</si>
  <si>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</si>
  <si>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</si>
  <si>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</si>
  <si>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</si>
  <si>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</si>
  <si>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</si>
  <si>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</si>
  <si>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</si>
  <si>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</si>
  <si>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</si>
  <si>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</si>
  <si>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</si>
  <si>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</si>
  <si>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</si>
  <si>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</si>
  <si>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</si>
  <si>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</si>
  <si>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</si>
  <si>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</si>
  <si>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</si>
  <si>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</si>
  <si>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中土佐町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</si>
  <si>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</si>
  <si>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</si>
  <si>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</si>
  <si>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</si>
  <si>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</si>
  <si>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</si>
  <si>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</si>
  <si>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</si>
  <si>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</si>
  <si>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</si>
  <si>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</si>
  <si>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</si>
  <si>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①平成29年度から排水処理施設の技術管理業務を新たに委託したため、支出が増え収益的収支比率が前年度より低くなってしまった。
④施設新設当時の推移であり、近年は投資規模も小さく減少傾向にある。
⑤省エネ技術導入事業を実施することにより汚水処理費を削減できており、類似団体より高い経費回収率を保っている。
⑥類似団体と比較して原価を抑える事が出来ている。
⑦人口減少による加入世帯の人口減少により、類似団体と比較しても施設利用率は低い状態となっている。
⑧類似団体と比較しても高い水準を保てている。未接続世帯は高齢化や住宅老朽化など社会的な要因があるが、今後も随時状況を把握していきたい。</t>
    <rPh sb="1" eb="3">
      <t>ヘイセイ</t>
    </rPh>
    <rPh sb="5" eb="6">
      <t>ネン</t>
    </rPh>
    <rPh sb="6" eb="7">
      <t>ド</t>
    </rPh>
    <rPh sb="9" eb="11">
      <t>ハイスイ</t>
    </rPh>
    <rPh sb="11" eb="13">
      <t>ショリ</t>
    </rPh>
    <rPh sb="13" eb="15">
      <t>シセツ</t>
    </rPh>
    <rPh sb="16" eb="18">
      <t>ギジュツ</t>
    </rPh>
    <rPh sb="18" eb="20">
      <t>カンリ</t>
    </rPh>
    <rPh sb="20" eb="22">
      <t>ギョウム</t>
    </rPh>
    <rPh sb="23" eb="24">
      <t>アラ</t>
    </rPh>
    <rPh sb="26" eb="28">
      <t>イタク</t>
    </rPh>
    <rPh sb="33" eb="35">
      <t>シシュツ</t>
    </rPh>
    <rPh sb="36" eb="37">
      <t>フ</t>
    </rPh>
    <rPh sb="38" eb="41">
      <t>シュウエキテキ</t>
    </rPh>
    <rPh sb="41" eb="43">
      <t>シュウシ</t>
    </rPh>
    <rPh sb="43" eb="45">
      <t>ヒリツ</t>
    </rPh>
    <rPh sb="46" eb="49">
      <t>ゼンネンド</t>
    </rPh>
    <rPh sb="51" eb="52">
      <t>ヒク</t>
    </rPh>
    <rPh sb="63" eb="65">
      <t>シセツ</t>
    </rPh>
    <rPh sb="65" eb="67">
      <t>シンセツ</t>
    </rPh>
    <rPh sb="67" eb="69">
      <t>トウジ</t>
    </rPh>
    <rPh sb="70" eb="72">
      <t>スイイ</t>
    </rPh>
    <rPh sb="76" eb="78">
      <t>キンネン</t>
    </rPh>
    <rPh sb="79" eb="81">
      <t>トウシ</t>
    </rPh>
    <rPh sb="81" eb="83">
      <t>キボ</t>
    </rPh>
    <rPh sb="84" eb="85">
      <t>チイ</t>
    </rPh>
    <rPh sb="87" eb="89">
      <t>ゲンショウ</t>
    </rPh>
    <rPh sb="89" eb="91">
      <t>ケイコウ</t>
    </rPh>
    <rPh sb="97" eb="98">
      <t>ショウ</t>
    </rPh>
    <rPh sb="100" eb="102">
      <t>ギジュツ</t>
    </rPh>
    <rPh sb="102" eb="104">
      <t>ドウニュウ</t>
    </rPh>
    <rPh sb="104" eb="106">
      <t>ジギョウ</t>
    </rPh>
    <rPh sb="107" eb="109">
      <t>ジッシ</t>
    </rPh>
    <rPh sb="116" eb="118">
      <t>オスイ</t>
    </rPh>
    <rPh sb="118" eb="120">
      <t>ショリ</t>
    </rPh>
    <rPh sb="120" eb="121">
      <t>ヒ</t>
    </rPh>
    <rPh sb="122" eb="124">
      <t>サクゲン</t>
    </rPh>
    <rPh sb="130" eb="132">
      <t>ルイジ</t>
    </rPh>
    <rPh sb="132" eb="134">
      <t>ダンタイ</t>
    </rPh>
    <rPh sb="136" eb="137">
      <t>タカ</t>
    </rPh>
    <rPh sb="138" eb="140">
      <t>ケイヒ</t>
    </rPh>
    <rPh sb="140" eb="142">
      <t>カイシュウ</t>
    </rPh>
    <rPh sb="142" eb="143">
      <t>リツ</t>
    </rPh>
    <rPh sb="144" eb="145">
      <t>タモ</t>
    </rPh>
    <rPh sb="152" eb="154">
      <t>ルイジ</t>
    </rPh>
    <rPh sb="154" eb="156">
      <t>ダンタイ</t>
    </rPh>
    <rPh sb="157" eb="159">
      <t>ヒカク</t>
    </rPh>
    <rPh sb="161" eb="163">
      <t>ゲンカ</t>
    </rPh>
    <rPh sb="164" eb="165">
      <t>オサ</t>
    </rPh>
    <rPh sb="167" eb="168">
      <t>コト</t>
    </rPh>
    <rPh sb="169" eb="171">
      <t>デキ</t>
    </rPh>
    <rPh sb="177" eb="179">
      <t>ジンコウ</t>
    </rPh>
    <rPh sb="179" eb="181">
      <t>ゲンショウ</t>
    </rPh>
    <rPh sb="184" eb="186">
      <t>カニュウ</t>
    </rPh>
    <rPh sb="186" eb="188">
      <t>セタイ</t>
    </rPh>
    <rPh sb="189" eb="191">
      <t>ジンコウ</t>
    </rPh>
    <rPh sb="191" eb="193">
      <t>ゲンショウ</t>
    </rPh>
    <rPh sb="197" eb="199">
      <t>ルイジ</t>
    </rPh>
    <rPh sb="199" eb="201">
      <t>ダンタイ</t>
    </rPh>
    <rPh sb="202" eb="204">
      <t>ヒカク</t>
    </rPh>
    <rPh sb="207" eb="209">
      <t>シセツ</t>
    </rPh>
    <rPh sb="209" eb="211">
      <t>リヨウ</t>
    </rPh>
    <rPh sb="211" eb="212">
      <t>リツ</t>
    </rPh>
    <rPh sb="213" eb="214">
      <t>ヒク</t>
    </rPh>
    <rPh sb="215" eb="217">
      <t>ジョウタイ</t>
    </rPh>
    <rPh sb="226" eb="230">
      <t>ルイジダンタイ</t>
    </rPh>
    <rPh sb="231" eb="233">
      <t>ヒカク</t>
    </rPh>
    <rPh sb="236" eb="237">
      <t>タカ</t>
    </rPh>
    <rPh sb="238" eb="240">
      <t>スイジュン</t>
    </rPh>
    <rPh sb="241" eb="242">
      <t>タモ</t>
    </rPh>
    <rPh sb="247" eb="250">
      <t>ミセツゾク</t>
    </rPh>
    <rPh sb="250" eb="252">
      <t>セタイ</t>
    </rPh>
    <rPh sb="253" eb="256">
      <t>コウレイカ</t>
    </rPh>
    <rPh sb="257" eb="259">
      <t>ジュウタク</t>
    </rPh>
    <rPh sb="259" eb="262">
      <t>ロウキュウカ</t>
    </rPh>
    <rPh sb="264" eb="267">
      <t>シャカイテキ</t>
    </rPh>
    <rPh sb="268" eb="270">
      <t>ヨウイン</t>
    </rPh>
    <rPh sb="275" eb="277">
      <t>コンゴ</t>
    </rPh>
    <rPh sb="278" eb="280">
      <t>ズイジ</t>
    </rPh>
    <rPh sb="280" eb="282">
      <t>ジョウキョウ</t>
    </rPh>
    <rPh sb="283" eb="285">
      <t>ハアク</t>
    </rPh>
    <phoneticPr fontId="4"/>
  </si>
  <si>
    <t>管渠については近年に整備してきたことから、耐用年数も十分であり、現時点で問題点は見当たらないと考える。</t>
    <rPh sb="0" eb="2">
      <t>カンキョ</t>
    </rPh>
    <rPh sb="7" eb="9">
      <t>キンネン</t>
    </rPh>
    <rPh sb="10" eb="12">
      <t>セイビ</t>
    </rPh>
    <rPh sb="21" eb="23">
      <t>タイヨウ</t>
    </rPh>
    <rPh sb="23" eb="25">
      <t>ネンスウ</t>
    </rPh>
    <rPh sb="26" eb="28">
      <t>ジュウブン</t>
    </rPh>
    <rPh sb="32" eb="35">
      <t>ゲンジテン</t>
    </rPh>
    <rPh sb="36" eb="39">
      <t>モンダイテン</t>
    </rPh>
    <rPh sb="40" eb="42">
      <t>ミア</t>
    </rPh>
    <rPh sb="47" eb="48">
      <t>カンガ</t>
    </rPh>
    <phoneticPr fontId="4"/>
  </si>
  <si>
    <t>人口減少など社会的な要因により、流入量の減少傾向が認められる。平成32年度以降、機能診断事業、最適整備構想を策定する予定であり、状況に応じた事業を実施し、汚水処理費の削減に努めていきたい。</t>
    <rPh sb="0" eb="2">
      <t>ジンコウ</t>
    </rPh>
    <rPh sb="2" eb="4">
      <t>ゲンショウ</t>
    </rPh>
    <rPh sb="6" eb="9">
      <t>シャカイテキ</t>
    </rPh>
    <rPh sb="10" eb="12">
      <t>ヨウイン</t>
    </rPh>
    <rPh sb="16" eb="18">
      <t>リュウニュウ</t>
    </rPh>
    <rPh sb="18" eb="19">
      <t>リョウ</t>
    </rPh>
    <rPh sb="20" eb="22">
      <t>ゲンショウ</t>
    </rPh>
    <rPh sb="22" eb="24">
      <t>ケイコウ</t>
    </rPh>
    <rPh sb="25" eb="26">
      <t>ミト</t>
    </rPh>
    <rPh sb="31" eb="33">
      <t>ヘイセイ</t>
    </rPh>
    <rPh sb="35" eb="37">
      <t>ネンド</t>
    </rPh>
    <rPh sb="37" eb="39">
      <t>イコウ</t>
    </rPh>
    <rPh sb="40" eb="42">
      <t>キノウ</t>
    </rPh>
    <rPh sb="42" eb="44">
      <t>シンダン</t>
    </rPh>
    <rPh sb="44" eb="46">
      <t>ジギョウ</t>
    </rPh>
    <rPh sb="47" eb="49">
      <t>サイテキ</t>
    </rPh>
    <rPh sb="49" eb="51">
      <t>セイビ</t>
    </rPh>
    <rPh sb="51" eb="53">
      <t>コウソウ</t>
    </rPh>
    <rPh sb="54" eb="56">
      <t>サクテイ</t>
    </rPh>
    <rPh sb="58" eb="60">
      <t>ヨテイ</t>
    </rPh>
    <rPh sb="64" eb="66">
      <t>ジョウキョウ</t>
    </rPh>
    <rPh sb="67" eb="68">
      <t>オウ</t>
    </rPh>
    <rPh sb="70" eb="72">
      <t>ジギョウ</t>
    </rPh>
    <rPh sb="73" eb="75">
      <t>ジッシ</t>
    </rPh>
    <rPh sb="77" eb="79">
      <t>オスイ</t>
    </rPh>
    <rPh sb="79" eb="81">
      <t>ショリ</t>
    </rPh>
    <rPh sb="81" eb="82">
      <t>ヒ</t>
    </rPh>
    <rPh sb="83" eb="85">
      <t>サクゲン</t>
    </rPh>
    <rPh sb="86" eb="8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</si>
</sst>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E8-44B0-93F4-9308A1A01D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c:ext xmlns:c16="http://schemas.microsoft.com/office/drawing/2014/chart" uri="{C3380CC4-5D6E-409C-BE32-E72D297353CC}">
              <c16:uniqueId val="{00000001-89E8-44B0-93F4-9308A1A01D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50.33</c:v>
                </c:pt>
                <c:pt idx="1">
                  <c:v>50.33</c:v>
                </c:pt>
                <c:pt idx="2">
                  <c:v>46.61</c:v>
                </c:pt>
                <c:pt idx="3">
                  <c:v>48.36</c:v>
                </c:pt>
                <c:pt idx="4">
                  <c:v>49.23</c:v>
                </c:pt>
              </c:numCache>
            </c:numRef>
          </c:val>
          <c:extLst>
            <c:ext xmlns:c16="http://schemas.microsoft.com/office/drawing/2014/chart" uri="{C3380CC4-5D6E-409C-BE32-E72D297353CC}">
              <c16:uniqueId val="{00000000-5288-41A5-9263-35FF789635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c:ext xmlns:c16="http://schemas.microsoft.com/office/drawing/2014/chart" uri="{C3380CC4-5D6E-409C-BE32-E72D297353CC}">
              <c16:uniqueId val="{00000001-5288-41A5-9263-35FF789635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92.1</c:v>
                </c:pt>
                <c:pt idx="1">
                  <c:v>92.4</c:v>
                </c:pt>
                <c:pt idx="2">
                  <c:v>92.44</c:v>
                </c:pt>
                <c:pt idx="3">
                  <c:v>92.84</c:v>
                </c:pt>
                <c:pt idx="4">
                  <c:v>96.02</c:v>
                </c:pt>
              </c:numCache>
            </c:numRef>
          </c:val>
          <c:extLst>
            <c:ext xmlns:c16="http://schemas.microsoft.com/office/drawing/2014/chart" uri="{C3380CC4-5D6E-409C-BE32-E72D297353CC}">
              <c16:uniqueId val="{00000000-E972-4BAE-A9AC-A5252B47A0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c:ext xmlns:c16="http://schemas.microsoft.com/office/drawing/2014/chart" uri="{C3380CC4-5D6E-409C-BE32-E72D297353CC}">
              <c16:uniqueId val="{00000001-E972-4BAE-A9AC-A5252B47A0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101.61</c:v>
                </c:pt>
                <c:pt idx="1">
                  <c:v>101.24</c:v>
                </c:pt>
                <c:pt idx="2">
                  <c:v>98.14</c:v>
                </c:pt>
                <c:pt idx="3">
                  <c:v>103.64</c:v>
                </c:pt>
                <c:pt idx="4">
                  <c:v>97.94</c:v>
                </c:pt>
              </c:numCache>
            </c:numRef>
          </c:val>
          <c:extLst>
            <c:ext xmlns:c16="http://schemas.microsoft.com/office/drawing/2014/chart" uri="{C3380CC4-5D6E-409C-BE32-E72D297353CC}">
              <c16:uniqueId val="{00000000-E3BE-4D87-A161-B3D2B4632F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E-4D87-A161-B3D2B4632F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F5-47A5-8DB2-C31DEA0E07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F5-47A5-8DB2-C31DEA0E07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A9-4128-BB26-B33DACC569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A9-4128-BB26-B33DACC569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CA-47A6-9AC9-0113061A32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CA-47A6-9AC9-0113061A32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27-4D51-85D3-F805C845DB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27-4D51-85D3-F805C845DB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1F-4548-9A8E-C258D928C6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c:ext xmlns:c16="http://schemas.microsoft.com/office/drawing/2014/chart" uri="{C3380CC4-5D6E-409C-BE32-E72D297353CC}">
              <c16:uniqueId val="{00000001-E31F-4548-9A8E-C258D928C6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83.21</c:v>
                </c:pt>
                <c:pt idx="1">
                  <c:v>103.04</c:v>
                </c:pt>
                <c:pt idx="2">
                  <c:v>93.15</c:v>
                </c:pt>
                <c:pt idx="3">
                  <c:v>113.6</c:v>
                </c:pt>
                <c:pt idx="4">
                  <c:v>86.81</c:v>
                </c:pt>
              </c:numCache>
            </c:numRef>
          </c:val>
          <c:extLst>
            <c:ext xmlns:c16="http://schemas.microsoft.com/office/drawing/2014/chart" uri="{C3380CC4-5D6E-409C-BE32-E72D297353CC}">
              <c16:uniqueId val="{00000000-A139-4E79-83C2-CFCA9701B1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c:ext xmlns:c16="http://schemas.microsoft.com/office/drawing/2014/chart" uri="{C3380CC4-5D6E-409C-BE32-E72D297353CC}">
              <c16:uniqueId val="{00000001-A139-4E79-83C2-CFCA9701B1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144.4</c:v>
                </c:pt>
                <c:pt idx="1">
                  <c:v>125.52</c:v>
                </c:pt>
                <c:pt idx="2">
                  <c:v>145.44</c:v>
                </c:pt>
                <c:pt idx="3">
                  <c:v>115.34</c:v>
                </c:pt>
                <c:pt idx="4">
                  <c:v>150.02000000000001</c:v>
                </c:pt>
              </c:numCache>
            </c:numRef>
          </c:val>
          <c:extLst>
            <c:ext xmlns:c16="http://schemas.microsoft.com/office/drawing/2014/chart" uri="{C3380CC4-5D6E-409C-BE32-E72D297353CC}">
              <c16:uniqueId val="{00000000-F313-4FEB-BC5B-046ED665184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c:ext xmlns:c16="http://schemas.microsoft.com/office/drawing/2014/chart" uri="{C3380CC4-5D6E-409C-BE32-E72D297353CC}">
              <c16:uniqueId val="{00000001-F313-4FEB-BC5B-046ED665184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高知県　中土佐町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7050</v>
      </c>
      <c r="AM8" s="49"/>
      <c r="AN8" s="49"/>
      <c r="AO8" s="49"/>
      <c r="AP8" s="49"/>
      <c r="AQ8" s="49"/>
      <c r="AR8" s="49"/>
      <c r="AS8" s="49"/>
      <c r="AT8" s="44">
        <f>データ!T6</f>
        <v>193.2</v>
      </c>
      <c r="AU8" s="44"/>
      <c r="AV8" s="44"/>
      <c r="AW8" s="44"/>
      <c r="AX8" s="44"/>
      <c r="AY8" s="44"/>
      <c r="AZ8" s="44"/>
      <c r="BA8" s="44"/>
      <c r="BB8" s="44">
        <f>データ!U6</f>
        <v>36.49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12.63</v>
      </c>
      <c r="Q10" s="44"/>
      <c r="R10" s="44"/>
      <c r="S10" s="44"/>
      <c r="T10" s="44"/>
      <c r="U10" s="44"/>
      <c r="V10" s="44"/>
      <c r="W10" s="44">
        <f>データ!Q6</f>
        <v>100.5</v>
      </c>
      <c r="X10" s="44"/>
      <c r="Y10" s="44"/>
      <c r="Z10" s="44"/>
      <c r="AA10" s="44"/>
      <c r="AB10" s="44"/>
      <c r="AC10" s="44"/>
      <c r="AD10" s="49">
        <f>データ!R6</f>
        <v>2370</v>
      </c>
      <c r="AE10" s="49"/>
      <c r="AF10" s="49"/>
      <c r="AG10" s="49"/>
      <c r="AH10" s="49"/>
      <c r="AI10" s="49"/>
      <c r="AJ10" s="49"/>
      <c r="AK10" s="2"/>
      <c r="AL10" s="49">
        <f>データ!V6</f>
        <v>880</v>
      </c>
      <c r="AM10" s="49"/>
      <c r="AN10" s="49"/>
      <c r="AO10" s="49"/>
      <c r="AP10" s="49"/>
      <c r="AQ10" s="49"/>
      <c r="AR10" s="49"/>
      <c r="AS10" s="49"/>
      <c r="AT10" s="44">
        <f>データ!W6</f>
        <v>0.49</v>
      </c>
      <c r="AU10" s="44"/>
      <c r="AV10" s="44"/>
      <c r="AW10" s="44"/>
      <c r="AX10" s="44"/>
      <c r="AY10" s="44"/>
      <c r="AZ10" s="44"/>
      <c r="BA10" s="44"/>
      <c r="BB10" s="44">
        <f>データ!X6</f>
        <v>1795.92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Hj2eEqfjlfhxv4gYsbw0M26XIKLuwXU7a2wl8JnGrhUIdxIZxN8naEPCJ05qr70JWZ4hrV9U2l4WCCzy446GaA==" saltValue="PnUsVbuuzsNhxEf3DA9fA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394017</v>
      </c>
      <c r="D6" s="32">
        <f t="shared" si="3"/>
        <v>47</v>
      </c>
      <c r="E6" s="32">
        <f t="shared" si="3"/>
        <v>17</v>
      </c>
      <c r="F6" s="32">
        <f t="shared" si="3"/>
        <v>5</v>
      </c>
      <c r="G6" s="32">
        <f t="shared" si="3"/>
        <v>0</v>
      </c>
      <c r="H6" s="32" t="str">
        <f t="shared" si="3"/>
        <v>高知県　中土佐町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12.63</v>
      </c>
      <c r="Q6" s="33">
        <f t="shared" si="3"/>
        <v>100.5</v>
      </c>
      <c r="R6" s="33">
        <f t="shared" si="3"/>
        <v>2370</v>
      </c>
      <c r="S6" s="33">
        <f t="shared" si="3"/>
        <v>7050</v>
      </c>
      <c r="T6" s="33">
        <f t="shared" si="3"/>
        <v>193.2</v>
      </c>
      <c r="U6" s="33">
        <f t="shared" si="3"/>
        <v>36.49</v>
      </c>
      <c r="V6" s="33">
        <f t="shared" si="3"/>
        <v>880</v>
      </c>
      <c r="W6" s="33">
        <f t="shared" si="3"/>
        <v>0.49</v>
      </c>
      <c r="X6" s="33">
        <f t="shared" si="3"/>
        <v>1795.92</v>
      </c>
      <c r="Y6" s="34">
        <f>IF(Y7="",NA(),Y7)</f>
        <v>101.61</v>
      </c>
      <c r="Z6" s="34">
        <f t="shared" ref="Z6:AH6" si="4">IF(Z7="",NA(),Z7)</f>
        <v>101.24</v>
      </c>
      <c r="AA6" s="34">
        <f t="shared" si="4"/>
        <v>98.14</v>
      </c>
      <c r="AB6" s="34">
        <f t="shared" si="4"/>
        <v>103.64</v>
      </c>
      <c r="AC6" s="34">
        <f t="shared" si="4"/>
        <v>97.94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83.21</v>
      </c>
      <c r="BR6" s="34">
        <f t="shared" ref="BR6:BZ6" si="8">IF(BR7="",NA(),BR7)</f>
        <v>103.04</v>
      </c>
      <c r="BS6" s="34">
        <f t="shared" si="8"/>
        <v>93.15</v>
      </c>
      <c r="BT6" s="34">
        <f t="shared" si="8"/>
        <v>113.6</v>
      </c>
      <c r="BU6" s="34">
        <f t="shared" si="8"/>
        <v>86.81</v>
      </c>
      <c r="BV6" s="34">
        <f t="shared" si="8"/>
        <v>41.04</v>
      </c>
      <c r="BW6" s="34">
        <f t="shared" si="8"/>
        <v>41.08</v>
      </c>
      <c r="BX6" s="34">
        <f t="shared" si="8"/>
        <v>41.34</v>
      </c>
      <c r="BY6" s="34">
        <f t="shared" si="8"/>
        <v>55.32</v>
      </c>
      <c r="BZ6" s="34">
        <f t="shared" si="8"/>
        <v>59.8</v>
      </c>
      <c r="CA6" s="33" t="str">
        <f>IF(CA7="","",IF(CA7="-","【-】","【"&amp;SUBSTITUTE(TEXT(CA7,"#,##0.00"),"-","△")&amp;"】"))</f>
        <v>【60.64】</v>
      </c>
      <c r="CB6" s="34">
        <f>IF(CB7="",NA(),CB7)</f>
        <v>144.4</v>
      </c>
      <c r="CC6" s="34">
        <f t="shared" ref="CC6:CK6" si="9">IF(CC7="",NA(),CC7)</f>
        <v>125.52</v>
      </c>
      <c r="CD6" s="34">
        <f t="shared" si="9"/>
        <v>145.44</v>
      </c>
      <c r="CE6" s="34">
        <f t="shared" si="9"/>
        <v>115.34</v>
      </c>
      <c r="CF6" s="34">
        <f t="shared" si="9"/>
        <v>150.02000000000001</v>
      </c>
      <c r="CG6" s="34">
        <f t="shared" si="9"/>
        <v>357.08</v>
      </c>
      <c r="CH6" s="34">
        <f t="shared" si="9"/>
        <v>378.08</v>
      </c>
      <c r="CI6" s="34">
        <f t="shared" si="9"/>
        <v>357.49</v>
      </c>
      <c r="CJ6" s="34">
        <f t="shared" si="9"/>
        <v>283.17</v>
      </c>
      <c r="CK6" s="34">
        <f t="shared" si="9"/>
        <v>263.76</v>
      </c>
      <c r="CL6" s="33" t="str">
        <f>IF(CL7="","",IF(CL7="-","【-】","【"&amp;SUBSTITUTE(TEXT(CL7,"#,##0.00"),"-","△")&amp;"】"))</f>
        <v>【255.52】</v>
      </c>
      <c r="CM6" s="34">
        <f>IF(CM7="",NA(),CM7)</f>
        <v>50.33</v>
      </c>
      <c r="CN6" s="34">
        <f t="shared" ref="CN6:CV6" si="10">IF(CN7="",NA(),CN7)</f>
        <v>50.33</v>
      </c>
      <c r="CO6" s="34">
        <f t="shared" si="10"/>
        <v>46.61</v>
      </c>
      <c r="CP6" s="34">
        <f t="shared" si="10"/>
        <v>48.36</v>
      </c>
      <c r="CQ6" s="34">
        <f t="shared" si="10"/>
        <v>49.23</v>
      </c>
      <c r="CR6" s="34">
        <f t="shared" si="10"/>
        <v>45.95</v>
      </c>
      <c r="CS6" s="34">
        <f t="shared" si="10"/>
        <v>44.69</v>
      </c>
      <c r="CT6" s="34">
        <f t="shared" si="10"/>
        <v>44.69</v>
      </c>
      <c r="CU6" s="34">
        <f t="shared" si="10"/>
        <v>60.65</v>
      </c>
      <c r="CV6" s="34">
        <f t="shared" si="10"/>
        <v>51.75</v>
      </c>
      <c r="CW6" s="33" t="str">
        <f>IF(CW7="","",IF(CW7="-","【-】","【"&amp;SUBSTITUTE(TEXT(CW7,"#,##0.00"),"-","△")&amp;"】"))</f>
        <v>【52.49】</v>
      </c>
      <c r="CX6" s="34">
        <f>IF(CX7="",NA(),CX7)</f>
        <v>92.1</v>
      </c>
      <c r="CY6" s="34">
        <f t="shared" ref="CY6:DG6" si="11">IF(CY7="",NA(),CY7)</f>
        <v>92.4</v>
      </c>
      <c r="CZ6" s="34">
        <f t="shared" si="11"/>
        <v>92.44</v>
      </c>
      <c r="DA6" s="34">
        <f t="shared" si="11"/>
        <v>92.84</v>
      </c>
      <c r="DB6" s="34">
        <f t="shared" si="11"/>
        <v>96.02</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394017</v>
      </c>
      <c r="D7" s="36">
        <v>47</v>
      </c>
      <c r="E7" s="36">
        <v>17</v>
      </c>
      <c r="F7" s="36">
        <v>5</v>
      </c>
      <c r="G7" s="36">
        <v>0</v>
      </c>
      <c r="H7" s="36" t="s">
        <v>110</v>
      </c>
      <c r="I7" s="36" t="s">
        <v>111</v>
      </c>
      <c r="J7" s="36" t="s">
        <v>112</v>
      </c>
      <c r="K7" s="36" t="s">
        <v>113</v>
      </c>
      <c r="L7" s="36" t="s">
        <v>114</v>
      </c>
      <c r="M7" s="36" t="s">
        <v>115</v>
      </c>
      <c r="N7" s="37" t="s">
        <v>116</v>
      </c>
      <c r="O7" s="37" t="s">
        <v>117</v>
      </c>
      <c r="P7" s="37">
        <v>12.63</v>
      </c>
      <c r="Q7" s="37">
        <v>100.5</v>
      </c>
      <c r="R7" s="37">
        <v>2370</v>
      </c>
      <c r="S7" s="37">
        <v>7050</v>
      </c>
      <c r="T7" s="37">
        <v>193.2</v>
      </c>
      <c r="U7" s="37">
        <v>36.49</v>
      </c>
      <c r="V7" s="37">
        <v>880</v>
      </c>
      <c r="W7" s="37">
        <v>0.49</v>
      </c>
      <c r="X7" s="37">
        <v>1795.92</v>
      </c>
      <c r="Y7" s="37">
        <v>101.61</v>
      </c>
      <c r="Z7" s="37">
        <v>101.24</v>
      </c>
      <c r="AA7" s="37">
        <v>98.14</v>
      </c>
      <c r="AB7" s="37">
        <v>103.64</v>
      </c>
      <c r="AC7" s="37">
        <v>97.94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974.93</v>
      </c>
      <c r="BO7" s="37">
        <v>855.8</v>
      </c>
      <c r="BP7" s="37">
        <v>814.89</v>
      </c>
      <c r="BQ7" s="37">
        <v>83.21</v>
      </c>
      <c r="BR7" s="37">
        <v>103.04</v>
      </c>
      <c r="BS7" s="37">
        <v>93.15</v>
      </c>
      <c r="BT7" s="37">
        <v>113.6</v>
      </c>
      <c r="BU7" s="37">
        <v>86.81</v>
      </c>
      <c r="BV7" s="37">
        <v>41.04</v>
      </c>
      <c r="BW7" s="37">
        <v>41.08</v>
      </c>
      <c r="BX7" s="37">
        <v>41.34</v>
      </c>
      <c r="BY7" s="37">
        <v>55.32</v>
      </c>
      <c r="BZ7" s="37">
        <v>59.8</v>
      </c>
      <c r="CA7" s="37">
        <v>60.64</v>
      </c>
      <c r="CB7" s="37">
        <v>144.4</v>
      </c>
      <c r="CC7" s="37">
        <v>125.52</v>
      </c>
      <c r="CD7" s="37">
        <v>145.44</v>
      </c>
      <c r="CE7" s="37">
        <v>115.34</v>
      </c>
      <c r="CF7" s="37">
        <v>150.02000000000001</v>
      </c>
      <c r="CG7" s="37">
        <v>357.08</v>
      </c>
      <c r="CH7" s="37">
        <v>378.08</v>
      </c>
      <c r="CI7" s="37">
        <v>357.49</v>
      </c>
      <c r="CJ7" s="37">
        <v>283.17</v>
      </c>
      <c r="CK7" s="37">
        <v>263.76</v>
      </c>
      <c r="CL7" s="37">
        <v>255.52</v>
      </c>
      <c r="CM7" s="37">
        <v>50.33</v>
      </c>
      <c r="CN7" s="37">
        <v>50.33</v>
      </c>
      <c r="CO7" s="37">
        <v>46.61</v>
      </c>
      <c r="CP7" s="37">
        <v>48.36</v>
      </c>
      <c r="CQ7" s="37">
        <v>49.23</v>
      </c>
      <c r="CR7" s="37">
        <v>45.95</v>
      </c>
      <c r="CS7" s="37">
        <v>44.69</v>
      </c>
      <c r="CT7" s="37">
        <v>44.69</v>
      </c>
      <c r="CU7" s="37">
        <v>60.65</v>
      </c>
      <c r="CV7" s="37">
        <v>51.75</v>
      </c>
      <c r="CW7" s="37">
        <v>52.49</v>
      </c>
      <c r="CX7" s="37">
        <v>92.1</v>
      </c>
      <c r="CY7" s="37">
        <v>92.4</v>
      </c>
      <c r="CZ7" s="37">
        <v>92.44</v>
      </c>
      <c r="DA7" s="37">
        <v>92.84</v>
      </c>
      <c r="DB7" s="37">
        <v>96.02</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2019-01-22T23:48:31Z</cp:lastPrinted>
  <dcterms:created xsi:type="dcterms:W3CDTF">2018-12-03T09:29:40Z</dcterms:created>
  <dcterms:modified xsi:type="dcterms:W3CDTF">2019-01-26T23:49:21Z</dcterms:modified>
  <cp:category/>
</cp:coreProperties>
</file>