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3114環境水道課\02_上下水道班\3114_02_02_水道経営\08_調査・報告\市町村振興課\経営比較分析表\29決算_四万十町_経営比較分析表\"/>
    </mc:Choice>
  </mc:AlternateContent>
  <workbookProtection workbookAlgorithmName="SHA-512" workbookHashValue="kMbxh8ALPJ2Wo0xj5TBfxtUJO1oX5CtUmlQDM0ctxPkQtVqMoDFYUhTl6IeOIzJd1LnfCpCZCiSVZ9z7EZdX3w==" workbookSaltValue="TRcE3NKgUkIP4pgQtp6p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BB8" i="4"/>
  <c r="AT8" i="4"/>
  <c r="AD8" i="4"/>
  <c r="W8" i="4"/>
  <c r="I8" i="4"/>
  <c r="B8" i="4"/>
  <c r="B6" i="4"/>
  <c r="D10" i="5" l="1"/>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<sst xmlns="http://schemas.openxmlformats.org/spreadsheetml/2006/main" count="240" uniqueCount="124">
  <si>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</si>
  <si>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</si>
  <si>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</si>
  <si>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</si>
  <si>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</si>
  <si>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</si>
  <si>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</si>
  <si>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</si>
  <si>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</si>
  <si>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</si>
  <si>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</si>
  <si>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</si>
  <si>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</si>
  <si>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</si>
  <si>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</si>
  <si>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</si>
  <si>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</si>
  <si>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</si>
  <si>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</si>
  <si>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</si>
  <si>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</si>
  <si>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</si>
  <si>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</si>
  <si>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</si>
  <si>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</si>
  <si>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</si>
  <si>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</si>
  <si>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</si>
  <si>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</si>
  <si>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</si>
  <si>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</si>
  <si>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</si>
  <si>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</si>
  <si>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</si>
  <si>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</si>
  <si>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</si>
  <si>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</si>
  <si>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</si>
  <si>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</si>
  <si>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</si>
  <si>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</si>
  <si>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</si>
  <si>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</si>
  <si>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</si>
  <si>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</si>
  <si>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</si>
  <si>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</si>
  <si>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</si>
  <si>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</si>
  <si>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</si>
  <si>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</si>
  <si>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</si>
  <si>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</si>
  <si>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</si>
  <si>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</si>
  <si>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</si>
  <si>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</si>
  <si>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</si>
  <si>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</si>
  <si>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</si>
  <si>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</si>
  <si>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</si>
  <si>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</si>
  <si>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</si>
  <si>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</si>
  <si>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</si>
  <si>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</si>
  <si>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</si>
  <si>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</si>
  <si>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</si>
  <si>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</si>
  <si>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</si>
  <si>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</si>
  <si>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</si>
  <si>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</si>
  <si>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</si>
  <si>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</si>
  <si>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</si>
  <si>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</si>
  <si>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</si>
  <si>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</si>
  <si>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</si>
  <si>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</si>
  <si>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</si>
  <si>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</si>
  <si>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</si>
  <si>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</si>
  <si>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</si>
  <si>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</si>
  <si>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</si>
  <si>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</si>
  <si>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</si>
  <si>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</si>
  <si>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</si>
  <si>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</si>
  <si>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</si>
  <si>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</si>
  <si>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</si>
  <si>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</si>
  <si>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</si>
  <si>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</si>
  <si>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</si>
  <si>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</si>
  <si>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</si>
  <si>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</si>
  <si>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</si>
  <si>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</si>
  <si>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</si>
  <si>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</si>
  <si>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</si>
  <si>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</si>
  <si>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</si>
  <si>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</si>
  <si>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</si>
  <si>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</si>
  <si>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</si>
  <si>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</si>
  <si>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</si>
  <si>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</si>
  <si>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</si>
  <si>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</si>
  <si>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町内の農業集落排水施設は宮内地区が平成１３年より、江師地区が平成９年より稼働しているが、近年設備の不具合が徐々に発生している。水処理の要となるポンプやブロア類については、町の単独費で修繕・交換をしているが、機器類の老朽化により突発的に機器が作動しなくなる恐れがある。
　そのため平成２９年度より順次施設の機能診断を行い、その診断結果からを最適整備構想を策定し、計画的に修繕・交換等を行い機器の更新を行っていく予定である。</t>
    <phoneticPr fontId="4"/>
  </si>
  <si>
    <t xml:space="preserve">面的整備が完了していることから、今後も維持管理を適正に行っていくとともに、いっそうの経営の健全化に取り組んでいく必要がある。
　また、施設の最適化構想を基に老朽化した機器等の更新や点検修繕を適切に実施し、より確実な水処理を目指し、町民の生活環境の向上に努めていく。
</t>
    <phoneticPr fontId="4"/>
  </si>
  <si>
    <t xml:space="preserve">　四万十町の農業集落排水施設は２か所あり、２か所とも処理場および管路は整備済みである。現在の主な支出は建設時の起債の償還と機器の修繕費が主となっている。
　今後は老朽化した機器の更新が必要であるが、使用料収入の増加は見込まれない事から、国庫補助事業（農山漁村地域整備交付金）を活用しての整備計画策定や修繕が必要となってくると考える。
　平成29年度は多くの機器で修繕が必要となり、汚水処理原価が過去５年間で最大となり、経費回収率も下がってしまった。収支不足は他会計からの繰入金に依存しており、今後も修繕が多くなってくることから、料金改定を視野に入れた見直しが必要と言える。
　水洗化率は転入者の増加により下降しているが、今後は未加入者を対象に農業集落排水施設の必要性を訴え、水洗化率の向上を目指す。
</t>
    <rPh sb="168" eb="170">
      <t>ヘイセイ</t>
    </rPh>
    <rPh sb="172" eb="174">
      <t>ネンド</t>
    </rPh>
    <rPh sb="175" eb="176">
      <t>オオ</t>
    </rPh>
    <rPh sb="178" eb="180">
      <t>キキ</t>
    </rPh>
    <rPh sb="181" eb="183">
      <t>シュウゼン</t>
    </rPh>
    <rPh sb="184" eb="186">
      <t>ヒツヨウ</t>
    </rPh>
    <rPh sb="190" eb="192">
      <t>オスイ</t>
    </rPh>
    <rPh sb="192" eb="194">
      <t>ショリ</t>
    </rPh>
    <rPh sb="194" eb="196">
      <t>ゲンカ</t>
    </rPh>
    <rPh sb="197" eb="199">
      <t>カコ</t>
    </rPh>
    <rPh sb="200" eb="202">
      <t>ネンカン</t>
    </rPh>
    <rPh sb="203" eb="205">
      <t>サイダイ</t>
    </rPh>
    <rPh sb="215" eb="216">
      <t>サ</t>
    </rPh>
    <rPh sb="252" eb="253">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</si>
</sst>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B9-4419-B1E9-765C5C26C3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BEB9-4419-B1E9-765C5C26C3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48.31</c:v>
                </c:pt>
                <c:pt idx="1">
                  <c:v>36.520000000000003</c:v>
                </c:pt>
                <c:pt idx="2">
                  <c:v>35.96</c:v>
                </c:pt>
                <c:pt idx="3">
                  <c:v>35.96</c:v>
                </c:pt>
                <c:pt idx="4">
                  <c:v>34.270000000000003</c:v>
                </c:pt>
              </c:numCache>
            </c:numRef>
          </c:val>
          <c:extLst>
            <c:ext xmlns:c16="http://schemas.microsoft.com/office/drawing/2014/chart" uri="{C3380CC4-5D6E-409C-BE32-E72D297353CC}">
              <c16:uniqueId val="{00000000-22D5-41F6-9F3A-C9C572CD6B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22D5-41F6-9F3A-C9C572CD6B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85.11</c:v>
                </c:pt>
                <c:pt idx="1">
                  <c:v>85.76</c:v>
                </c:pt>
                <c:pt idx="2">
                  <c:v>79.88</c:v>
                </c:pt>
                <c:pt idx="3">
                  <c:v>76.42</c:v>
                </c:pt>
                <c:pt idx="4">
                  <c:v>77.650000000000006</c:v>
                </c:pt>
              </c:numCache>
            </c:numRef>
          </c:val>
          <c:extLst>
            <c:ext xmlns:c16="http://schemas.microsoft.com/office/drawing/2014/chart" uri="{C3380CC4-5D6E-409C-BE32-E72D297353CC}">
              <c16:uniqueId val="{00000000-065E-4A6F-899B-989E51DD72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065E-4A6F-899B-989E51DD72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793-4B12-8955-B8349D09A3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93-4B12-8955-B8349D09A3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8C-470F-9C41-3D5DE6C06D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8C-470F-9C41-3D5DE6C06D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87-4794-A209-7021CA64CD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7-4794-A209-7021CA64CD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6E-435E-B0C7-D22270528A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6E-435E-B0C7-D22270528A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1B-421A-8A58-C72033C6DF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1B-421A-8A58-C72033C6DF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A7-4620-BB14-8E146856CA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05A7-4620-BB14-8E146856CA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70.33</c:v>
                </c:pt>
                <c:pt idx="1">
                  <c:v>47.45</c:v>
                </c:pt>
                <c:pt idx="2">
                  <c:v>44.73</c:v>
                </c:pt>
                <c:pt idx="3">
                  <c:v>63.64</c:v>
                </c:pt>
                <c:pt idx="4">
                  <c:v>39.93</c:v>
                </c:pt>
              </c:numCache>
            </c:numRef>
          </c:val>
          <c:extLst>
            <c:ext xmlns:c16="http://schemas.microsoft.com/office/drawing/2014/chart" uri="{C3380CC4-5D6E-409C-BE32-E72D297353CC}">
              <c16:uniqueId val="{00000000-B9C2-4FBE-9298-EE5ED25BB9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B9C2-4FBE-9298-EE5ED25BB9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111.15</c:v>
                </c:pt>
                <c:pt idx="1">
                  <c:v>157.35</c:v>
                </c:pt>
                <c:pt idx="2">
                  <c:v>179.34</c:v>
                </c:pt>
                <c:pt idx="3">
                  <c:v>124.6</c:v>
                </c:pt>
                <c:pt idx="4">
                  <c:v>206.4</c:v>
                </c:pt>
              </c:numCache>
            </c:numRef>
          </c:val>
          <c:extLst>
            <c:ext xmlns:c16="http://schemas.microsoft.com/office/drawing/2014/chart" uri="{C3380CC4-5D6E-409C-BE32-E72D297353CC}">
              <c16:uniqueId val="{00000000-44CB-46CD-A0E4-9D97D643FD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44CB-46CD-A0E4-9D97D643FD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3"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四万十町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17528</v>
      </c>
      <c r="AM8" s="68"/>
      <c r="AN8" s="68"/>
      <c r="AO8" s="68"/>
      <c r="AP8" s="68"/>
      <c r="AQ8" s="68"/>
      <c r="AR8" s="68"/>
      <c r="AS8" s="68"/>
      <c r="AT8" s="67">
        <f>データ!T6</f>
        <v>642.29999999999995</v>
      </c>
      <c r="AU8" s="67"/>
      <c r="AV8" s="67"/>
      <c r="AW8" s="67"/>
      <c r="AX8" s="67"/>
      <c r="AY8" s="67"/>
      <c r="AZ8" s="67"/>
      <c r="BA8" s="67"/>
      <c r="BB8" s="67">
        <f>データ!U6</f>
        <v>27.29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1.96</v>
      </c>
      <c r="Q10" s="67"/>
      <c r="R10" s="67"/>
      <c r="S10" s="67"/>
      <c r="T10" s="67"/>
      <c r="U10" s="67"/>
      <c r="V10" s="67"/>
      <c r="W10" s="67">
        <f>データ!Q6</f>
        <v>100</v>
      </c>
      <c r="X10" s="67"/>
      <c r="Y10" s="67"/>
      <c r="Z10" s="67"/>
      <c r="AA10" s="67"/>
      <c r="AB10" s="67"/>
      <c r="AC10" s="67"/>
      <c r="AD10" s="68">
        <f>データ!R6</f>
        <v>2790</v>
      </c>
      <c r="AE10" s="68"/>
      <c r="AF10" s="68"/>
      <c r="AG10" s="68"/>
      <c r="AH10" s="68"/>
      <c r="AI10" s="68"/>
      <c r="AJ10" s="68"/>
      <c r="AK10" s="2"/>
      <c r="AL10" s="68">
        <f>データ!V6</f>
        <v>340</v>
      </c>
      <c r="AM10" s="68"/>
      <c r="AN10" s="68"/>
      <c r="AO10" s="68"/>
      <c r="AP10" s="68"/>
      <c r="AQ10" s="68"/>
      <c r="AR10" s="68"/>
      <c r="AS10" s="68"/>
      <c r="AT10" s="67">
        <f>データ!W6</f>
        <v>0.24</v>
      </c>
      <c r="AU10" s="67"/>
      <c r="AV10" s="67"/>
      <c r="AW10" s="67"/>
      <c r="AX10" s="67"/>
      <c r="AY10" s="67"/>
      <c r="AZ10" s="67"/>
      <c r="BA10" s="67"/>
      <c r="BB10" s="67">
        <f>データ!X6</f>
        <v>1416.67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k4HFZESPoiVNq6eDLT8oDzoq6oUQ7MLLykCmQB1V398davZbhe+7516VQubQGMLBAeMvZJZTP3yZQzB6071pUg==" saltValue="oi0unI0CN2aeppSoDtciN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394122</v>
      </c>
      <c r="D6" s="32">
        <f t="shared" si="3"/>
        <v>47</v>
      </c>
      <c r="E6" s="32">
        <f t="shared" si="3"/>
        <v>17</v>
      </c>
      <c r="F6" s="32">
        <f t="shared" si="3"/>
        <v>5</v>
      </c>
      <c r="G6" s="32">
        <f t="shared" si="3"/>
        <v>0</v>
      </c>
      <c r="H6" s="32" t="str">
        <f t="shared" si="3"/>
        <v>高知県　四万十町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1.96</v>
      </c>
      <c r="Q6" s="33">
        <f t="shared" si="3"/>
        <v>100</v>
      </c>
      <c r="R6" s="33">
        <f t="shared" si="3"/>
        <v>2790</v>
      </c>
      <c r="S6" s="33">
        <f t="shared" si="3"/>
        <v>17528</v>
      </c>
      <c r="T6" s="33">
        <f t="shared" si="3"/>
        <v>642.29999999999995</v>
      </c>
      <c r="U6" s="33">
        <f t="shared" si="3"/>
        <v>27.29</v>
      </c>
      <c r="V6" s="33">
        <f t="shared" si="3"/>
        <v>340</v>
      </c>
      <c r="W6" s="33">
        <f t="shared" si="3"/>
        <v>0.24</v>
      </c>
      <c r="X6" s="33">
        <f t="shared" si="3"/>
        <v>1416.67</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70.33</v>
      </c>
      <c r="BR6" s="34">
        <f t="shared" ref="BR6:BZ6" si="8">IF(BR7="",NA(),BR7)</f>
        <v>47.45</v>
      </c>
      <c r="BS6" s="34">
        <f t="shared" si="8"/>
        <v>44.73</v>
      </c>
      <c r="BT6" s="34">
        <f t="shared" si="8"/>
        <v>63.64</v>
      </c>
      <c r="BU6" s="34">
        <f t="shared" si="8"/>
        <v>39.93</v>
      </c>
      <c r="BV6" s="34">
        <f t="shared" si="8"/>
        <v>50.9</v>
      </c>
      <c r="BW6" s="34">
        <f t="shared" si="8"/>
        <v>50.82</v>
      </c>
      <c r="BX6" s="34">
        <f t="shared" si="8"/>
        <v>52.19</v>
      </c>
      <c r="BY6" s="34">
        <f t="shared" si="8"/>
        <v>55.32</v>
      </c>
      <c r="BZ6" s="34">
        <f t="shared" si="8"/>
        <v>59.8</v>
      </c>
      <c r="CA6" s="33" t="str">
        <f>IF(CA7="","",IF(CA7="-","【-】","【"&amp;SUBSTITUTE(TEXT(CA7,"#,##0.00"),"-","△")&amp;"】"))</f>
        <v>【60.64】</v>
      </c>
      <c r="CB6" s="34">
        <f>IF(CB7="",NA(),CB7)</f>
        <v>111.15</v>
      </c>
      <c r="CC6" s="34">
        <f t="shared" ref="CC6:CK6" si="9">IF(CC7="",NA(),CC7)</f>
        <v>157.35</v>
      </c>
      <c r="CD6" s="34">
        <f t="shared" si="9"/>
        <v>179.34</v>
      </c>
      <c r="CE6" s="34">
        <f t="shared" si="9"/>
        <v>124.6</v>
      </c>
      <c r="CF6" s="34">
        <f t="shared" si="9"/>
        <v>206.4</v>
      </c>
      <c r="CG6" s="34">
        <f t="shared" si="9"/>
        <v>293.27</v>
      </c>
      <c r="CH6" s="34">
        <f t="shared" si="9"/>
        <v>300.52</v>
      </c>
      <c r="CI6" s="34">
        <f t="shared" si="9"/>
        <v>296.14</v>
      </c>
      <c r="CJ6" s="34">
        <f t="shared" si="9"/>
        <v>283.17</v>
      </c>
      <c r="CK6" s="34">
        <f t="shared" si="9"/>
        <v>263.76</v>
      </c>
      <c r="CL6" s="33" t="str">
        <f>IF(CL7="","",IF(CL7="-","【-】","【"&amp;SUBSTITUTE(TEXT(CL7,"#,##0.00"),"-","△")&amp;"】"))</f>
        <v>【255.52】</v>
      </c>
      <c r="CM6" s="34">
        <f>IF(CM7="",NA(),CM7)</f>
        <v>48.31</v>
      </c>
      <c r="CN6" s="34">
        <f t="shared" ref="CN6:CV6" si="10">IF(CN7="",NA(),CN7)</f>
        <v>36.520000000000003</v>
      </c>
      <c r="CO6" s="34">
        <f t="shared" si="10"/>
        <v>35.96</v>
      </c>
      <c r="CP6" s="34">
        <f t="shared" si="10"/>
        <v>35.96</v>
      </c>
      <c r="CQ6" s="34">
        <f t="shared" si="10"/>
        <v>34.270000000000003</v>
      </c>
      <c r="CR6" s="34">
        <f t="shared" si="10"/>
        <v>53.78</v>
      </c>
      <c r="CS6" s="34">
        <f t="shared" si="10"/>
        <v>53.24</v>
      </c>
      <c r="CT6" s="34">
        <f t="shared" si="10"/>
        <v>52.31</v>
      </c>
      <c r="CU6" s="34">
        <f t="shared" si="10"/>
        <v>60.65</v>
      </c>
      <c r="CV6" s="34">
        <f t="shared" si="10"/>
        <v>51.75</v>
      </c>
      <c r="CW6" s="33" t="str">
        <f>IF(CW7="","",IF(CW7="-","【-】","【"&amp;SUBSTITUTE(TEXT(CW7,"#,##0.00"),"-","△")&amp;"】"))</f>
        <v>【52.49】</v>
      </c>
      <c r="CX6" s="34">
        <f>IF(CX7="",NA(),CX7)</f>
        <v>85.11</v>
      </c>
      <c r="CY6" s="34">
        <f t="shared" ref="CY6:DG6" si="11">IF(CY7="",NA(),CY7)</f>
        <v>85.76</v>
      </c>
      <c r="CZ6" s="34">
        <f t="shared" si="11"/>
        <v>79.88</v>
      </c>
      <c r="DA6" s="34">
        <f t="shared" si="11"/>
        <v>76.42</v>
      </c>
      <c r="DB6" s="34">
        <f t="shared" si="11"/>
        <v>77.650000000000006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394122</v>
      </c>
      <c r="D7" s="36">
        <v>47</v>
      </c>
      <c r="E7" s="36">
        <v>17</v>
      </c>
      <c r="F7" s="36">
        <v>5</v>
      </c>
      <c r="G7" s="36">
        <v>0</v>
      </c>
      <c r="H7" s="36" t="s">
        <v>108</v>
      </c>
      <c r="I7" s="36" t="s">
        <v>109</v>
      </c>
      <c r="J7" s="36" t="s">
        <v>110</v>
      </c>
      <c r="K7" s="36" t="s">
        <v>111</v>
      </c>
      <c r="L7" s="36" t="s">
        <v>112</v>
      </c>
      <c r="M7" s="36" t="s">
        <v>113</v>
      </c>
      <c r="N7" s="37" t="s">
        <v>114</v>
      </c>
      <c r="O7" s="37" t="s">
        <v>115</v>
      </c>
      <c r="P7" s="37">
        <v>1.96</v>
      </c>
      <c r="Q7" s="37">
        <v>100</v>
      </c>
      <c r="R7" s="37">
        <v>2790</v>
      </c>
      <c r="S7" s="37">
        <v>17528</v>
      </c>
      <c r="T7" s="37">
        <v>642.29999999999995</v>
      </c>
      <c r="U7" s="37">
        <v>27.29</v>
      </c>
      <c r="V7" s="37">
        <v>340</v>
      </c>
      <c r="W7" s="37">
        <v>0.24</v>
      </c>
      <c r="X7" s="37">
        <v>1416.67</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70.33</v>
      </c>
      <c r="BR7" s="37">
        <v>47.45</v>
      </c>
      <c r="BS7" s="37">
        <v>44.73</v>
      </c>
      <c r="BT7" s="37">
        <v>63.64</v>
      </c>
      <c r="BU7" s="37">
        <v>39.93</v>
      </c>
      <c r="BV7" s="37">
        <v>50.9</v>
      </c>
      <c r="BW7" s="37">
        <v>50.82</v>
      </c>
      <c r="BX7" s="37">
        <v>52.19</v>
      </c>
      <c r="BY7" s="37">
        <v>55.32</v>
      </c>
      <c r="BZ7" s="37">
        <v>59.8</v>
      </c>
      <c r="CA7" s="37">
        <v>60.64</v>
      </c>
      <c r="CB7" s="37">
        <v>111.15</v>
      </c>
      <c r="CC7" s="37">
        <v>157.35</v>
      </c>
      <c r="CD7" s="37">
        <v>179.34</v>
      </c>
      <c r="CE7" s="37">
        <v>124.6</v>
      </c>
      <c r="CF7" s="37">
        <v>206.4</v>
      </c>
      <c r="CG7" s="37">
        <v>293.27</v>
      </c>
      <c r="CH7" s="37">
        <v>300.52</v>
      </c>
      <c r="CI7" s="37">
        <v>296.14</v>
      </c>
      <c r="CJ7" s="37">
        <v>283.17</v>
      </c>
      <c r="CK7" s="37">
        <v>263.76</v>
      </c>
      <c r="CL7" s="37">
        <v>255.52</v>
      </c>
      <c r="CM7" s="37">
        <v>48.31</v>
      </c>
      <c r="CN7" s="37">
        <v>36.520000000000003</v>
      </c>
      <c r="CO7" s="37">
        <v>35.96</v>
      </c>
      <c r="CP7" s="37">
        <v>35.96</v>
      </c>
      <c r="CQ7" s="37">
        <v>34.270000000000003</v>
      </c>
      <c r="CR7" s="37">
        <v>53.78</v>
      </c>
      <c r="CS7" s="37">
        <v>53.24</v>
      </c>
      <c r="CT7" s="37">
        <v>52.31</v>
      </c>
      <c r="CU7" s="37">
        <v>60.65</v>
      </c>
      <c r="CV7" s="37">
        <v>51.75</v>
      </c>
      <c r="CW7" s="37">
        <v>52.49</v>
      </c>
      <c r="CX7" s="37">
        <v>85.11</v>
      </c>
      <c r="CY7" s="37">
        <v>85.76</v>
      </c>
      <c r="CZ7" s="37">
        <v>79.88</v>
      </c>
      <c r="DA7" s="37">
        <v>76.42</v>
      </c>
      <c r="DB7" s="37">
        <v>77.650000000000006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高知県中西部電算協議会</cp:lastModifiedBy>
  <dcterms:created xsi:type="dcterms:W3CDTF">2018-12-03T09:29:43Z</dcterms:created>
  <dcterms:modified xsi:type="dcterms:W3CDTF">2019-01-23T00:15:55Z</dcterms:modified>
  <cp:category/>
</cp:coreProperties>
</file>