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S001012\Users$\yikeda\デスクトップ\0116＿公営企業に係る経営比較分析表（平成29年度決算）の分析等について\★各担当提出資料\"/>
    </mc:Choice>
  </mc:AlternateContent>
  <workbookProtection workbookAlgorithmName="SHA-512" workbookHashValue="vC7/yBH0hP4TXXe+grkg7orZQDhADcKlQzgbVXo7y4Hau8dI+Tzu/DDBl/r62XMMignLlYSSFh3LTecHPbqJNQ==" workbookSaltValue="YCeyq2Krb7464lAQ7vpinQ==" workbookSpinCount="100000" lockStructure="1"/>
  <bookViews>
    <workbookView xWindow="0" yWindow="0" windowWidth="16665" windowHeight="11790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5" l="1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T6" i="5"/>
  <c r="S6" i="5"/>
  <c r="AL8" i="4" s="1"/>
  <c r="R6" i="5"/>
  <c r="Q6" i="5"/>
  <c r="P6" i="5"/>
  <c r="O6" i="5"/>
  <c r="I10" i="4" s="1"/>
  <c r="N6" i="5"/>
  <c r="M6" i="5"/>
  <c r="L6" i="5"/>
  <c r="W8" i="4" s="1"/>
  <c r="K6" i="5"/>
  <c r="P8" i="4" s="1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H86" i="4"/>
  <c r="E86" i="4"/>
  <c r="AL10" i="4"/>
  <c r="AD10" i="4"/>
  <c r="W10" i="4"/>
  <c r="P10" i="4"/>
  <c r="B10" i="4"/>
  <c r="BB8" i="4"/>
  <c r="AT8" i="4"/>
  <c r="AD8" i="4"/>
  <c r="I8" i="4"/>
  <c r="B8" i="4"/>
  <c r="D10" i="5" l="1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<sst xmlns="http://schemas.openxmlformats.org/spreadsheetml/2006/main" count="240" uniqueCount="126">
  <si>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</si>
  <si>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</si>
  <si>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</si>
  <si>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</si>
  <si>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</si>
  <si>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</si>
  <si>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</si>
  <si>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</si>
  <si>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</si>
  <si>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</si>
  <si>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</si>
  <si>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</si>
  <si>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</si>
  <si>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</si>
  <si>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</si>
  <si>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</si>
  <si>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</si>
  <si>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</si>
  <si>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</si>
  <si>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</si>
  <si>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</si>
  <si>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</si>
  <si>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</si>
  <si>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</si>
  <si>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</si>
  <si>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</si>
  <si>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</si>
  <si>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</si>
  <si>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</si>
  <si>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</si>
  <si>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</si>
  <si>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</si>
  <si>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</si>
  <si>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</si>
  <si>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</si>
  <si>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</si>
  <si>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</si>
  <si>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</si>
  <si>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</si>
  <si>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</si>
  <si>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</si>
  <si>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</si>
  <si>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</si>
  <si>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</si>
  <si>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</si>
  <si>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</si>
  <si>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</si>
  <si>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</si>
  <si>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</si>
  <si>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</si>
  <si>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</si>
  <si>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</si>
  <si>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</si>
  <si>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</si>
  <si>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</si>
  <si>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</si>
  <si>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</si>
  <si>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</si>
  <si>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</si>
  <si>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</si>
  <si>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</si>
  <si>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</si>
  <si>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</si>
  <si>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</si>
  <si>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</si>
  <si>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</si>
  <si>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</si>
  <si>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</si>
  <si>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</si>
  <si>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</si>
  <si>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</si>
  <si>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</si>
  <si>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</si>
  <si>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</si>
  <si>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</si>
  <si>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</si>
  <si>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</si>
  <si>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</si>
  <si>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</si>
  <si>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</si>
  <si>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</si>
  <si>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</si>
  <si>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</si>
  <si>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</si>
  <si>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</si>
  <si>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</si>
  <si>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</si>
  <si>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</si>
  <si>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</si>
  <si>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</si>
  <si>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</si>
  <si>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</si>
  <si>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</si>
  <si>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</si>
  <si>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</si>
  <si>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</si>
  <si>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</si>
  <si>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</si>
  <si>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</si>
  <si>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</si>
  <si>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</si>
  <si>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</si>
  <si>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</si>
  <si>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</si>
  <si>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</si>
  <si>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</si>
  <si>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</si>
  <si>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</si>
  <si>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</si>
  <si>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</si>
  <si>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高知県　黒潮町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</si>
  <si>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</si>
  <si>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</si>
  <si>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</si>
  <si>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</si>
  <si>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</si>
  <si>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</si>
  <si>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</si>
  <si>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</si>
  <si>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</si>
  <si>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</si>
  <si>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</si>
  <si>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</si>
  <si>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黒潮町の農業集落排水事業は、使用者の減少に伴う使用料収入の減少、汚水処理サービスの継続に向けた維持管理費の増大等、事業経営は厳しい状況に置かれており、今後、その状況がますます厳しくなるのが確実となっている。
　何より事業収支の一つの指標である経費回収率が現状でも１より小さく、今後、この値がさらに小さくなることが予想される。使用料収入だけでは汚水処理費を賄えない状況に対し、事業の赤字分を町から補填することが続く状況である。
　そうした状況を踏まえ、今後とも当該事業を継続させるためには次の３つの取り組みが必要と考えられる。
①使用料金の値上げ→使用者が減少する状況下で使用料収入を一定額(少なくとも平成27年度水準)確保するためには、使用料金の値上げを検討せざるを得ない。
②維持管理費の抑制→日頃の保守、点検を強化することにより、大口のメンテナンスを抑える、または先延ばしを図る。
③補助事業の導入→国の定める交付金を導入して、農業集落排水施設の整備又は改築に取り組む。交付金の使用により修繕費の町負担が大幅に減ると予想される。
　これらにより町負担額の抑制を図ることが必要である。</t>
    <rPh sb="207" eb="209">
      <t>ジョウキョウ</t>
    </rPh>
    <rPh sb="249" eb="250">
      <t>ト</t>
    </rPh>
    <rPh sb="251" eb="252">
      <t>ク</t>
    </rPh>
    <rPh sb="265" eb="267">
      <t>シヨウ</t>
    </rPh>
    <rPh sb="267" eb="269">
      <t>リョウキン</t>
    </rPh>
    <rPh sb="270" eb="272">
      <t>ネア</t>
    </rPh>
    <rPh sb="340" eb="342">
      <t>イジ</t>
    </rPh>
    <rPh sb="342" eb="345">
      <t>カンリヒ</t>
    </rPh>
    <rPh sb="346" eb="348">
      <t>ヨクセイ</t>
    </rPh>
    <rPh sb="395" eb="397">
      <t>ホジョ</t>
    </rPh>
    <rPh sb="397" eb="399">
      <t>ジギョウ</t>
    </rPh>
    <rPh sb="400" eb="402">
      <t>ドウニュウ</t>
    </rPh>
    <rPh sb="475" eb="476">
      <t>チョウ</t>
    </rPh>
    <rPh sb="476" eb="478">
      <t>フタン</t>
    </rPh>
    <rPh sb="478" eb="479">
      <t>ガク</t>
    </rPh>
    <rPh sb="480" eb="482">
      <t>ヨクセイ</t>
    </rPh>
    <rPh sb="483" eb="484">
      <t>ハカ</t>
    </rPh>
    <rPh sb="488" eb="490">
      <t>ヒツヨウ</t>
    </rPh>
    <phoneticPr fontId="4"/>
  </si>
  <si>
    <t>　全体として修繕費(設備のメンテナンス、機材の交換等)は増加傾向にあり、多額の費用を要する機器のメンテナス内容は、これまでの調査によりある程度想定している。</t>
    <rPh sb="69" eb="71">
      <t>テイド</t>
    </rPh>
    <phoneticPr fontId="4"/>
  </si>
  <si>
    <t>　事業の継続をより確かなものにするためには、事業収支においては少なくとも｢修繕費を除いた汚水処理費を使用料収入で賄える状況｣にすべきと考えられる。そのために利用料金の値上げは有力な案の一つであり、具体的な内容について検討を始めなければならない。ただし現実的な値上げ幅では、多額の汚水処理費を賄うことはできず、大幅な事業収支の改善も期待できないことは留意すべき点で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</si>
</sst>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2" applyFont="1" applyBorder="1" applyAlignment="1" applyProtection="1">
      <alignment horizontal="left"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0" borderId="7" xfId="2" applyFont="1" applyBorder="1" applyAlignment="1" applyProtection="1">
      <alignment horizontal="left" vertical="top" wrapText="1"/>
      <protection locked="0"/>
    </xf>
    <xf numFmtId="0" fontId="5" fillId="0" borderId="8" xfId="2" applyFont="1" applyBorder="1" applyAlignment="1" applyProtection="1">
      <alignment horizontal="left" vertical="top" wrapText="1"/>
      <protection locked="0"/>
    </xf>
    <xf numFmtId="0" fontId="5" fillId="0" borderId="1" xfId="2" applyFont="1" applyBorder="1" applyAlignment="1" applyProtection="1">
      <alignment horizontal="left" vertical="top" wrapText="1"/>
      <protection locked="0"/>
    </xf>
    <xf numFmtId="0" fontId="5" fillId="0" borderId="9" xfId="2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31-4487-AAEC-F5CA4CC30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819688"/>
        <c:axId val="335820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7.0000000000000007E-2</c:v>
                </c:pt>
                <c:pt idx="2">
                  <c:v>0.02</c:v>
                </c:pt>
                <c:pt idx="3">
                  <c:v>2.0499999999999998</c:v>
                </c:pt>
                <c:pt idx="4">
                  <c:v>0.01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B31-4487-AAEC-F5CA4CC30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819688"/>
        <c:axId val="335820080"/>
      </c:lineChart>
      <c:dateAx>
        <c:axId val="335819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5820080"/>
        <c:crosses val="autoZero"/>
        <c:auto val="1"/>
        <c:lblOffset val="100"/>
        <c:baseTimeUnit val="years"/>
      </c:dateAx>
      <c:valAx>
        <c:axId val="335820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5819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36.549999999999997</c:v>
                </c:pt>
                <c:pt idx="1">
                  <c:v>36.130000000000003</c:v>
                </c:pt>
                <c:pt idx="2">
                  <c:v>35.29</c:v>
                </c:pt>
                <c:pt idx="3">
                  <c:v>34.869999999999997</c:v>
                </c:pt>
                <c:pt idx="4">
                  <c:v>33.19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B6-4ACB-9C23-A7CF7B1E4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381320"/>
        <c:axId val="336381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45.95</c:v>
                </c:pt>
                <c:pt idx="1">
                  <c:v>44.69</c:v>
                </c:pt>
                <c:pt idx="2">
                  <c:v>44.69</c:v>
                </c:pt>
                <c:pt idx="3">
                  <c:v>60.65</c:v>
                </c:pt>
                <c:pt idx="4">
                  <c:v>51.75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7B6-4ACB-9C23-A7CF7B1E4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381320"/>
        <c:axId val="336381712"/>
      </c:lineChart>
      <c:dateAx>
        <c:axId val="336381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6381712"/>
        <c:crosses val="autoZero"/>
        <c:auto val="1"/>
        <c:lblOffset val="100"/>
        <c:baseTimeUnit val="years"/>
      </c:dateAx>
      <c:valAx>
        <c:axId val="336381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6381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58.03</c:v>
                </c:pt>
                <c:pt idx="1">
                  <c:v>59.15</c:v>
                </c:pt>
                <c:pt idx="2">
                  <c:v>57.45</c:v>
                </c:pt>
                <c:pt idx="3">
                  <c:v>57.01</c:v>
                </c:pt>
                <c:pt idx="4">
                  <c:v>60.27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67-4261-B86A-04A581FF1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469080"/>
        <c:axId val="336469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71.97</c:v>
                </c:pt>
                <c:pt idx="1">
                  <c:v>70.59</c:v>
                </c:pt>
                <c:pt idx="2">
                  <c:v>69.67</c:v>
                </c:pt>
                <c:pt idx="3">
                  <c:v>84.58</c:v>
                </c:pt>
                <c:pt idx="4">
                  <c:v>84.84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E67-4261-B86A-04A581FF1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469080"/>
        <c:axId val="336469472"/>
      </c:lineChart>
      <c:dateAx>
        <c:axId val="336469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6469472"/>
        <c:crosses val="autoZero"/>
        <c:auto val="1"/>
        <c:lblOffset val="100"/>
        <c:baseTimeUnit val="years"/>
      </c:dateAx>
      <c:valAx>
        <c:axId val="336469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6469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86.52</c:v>
                </c:pt>
                <c:pt idx="1">
                  <c:v>86.67</c:v>
                </c:pt>
                <c:pt idx="2">
                  <c:v>86.98</c:v>
                </c:pt>
                <c:pt idx="3">
                  <c:v>86.58</c:v>
                </c:pt>
                <c:pt idx="4">
                  <c:v>86.24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E9-41BA-B701-08FB4A9FD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821256"/>
        <c:axId val="335821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5E9-41BA-B701-08FB4A9FD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821256"/>
        <c:axId val="335821648"/>
      </c:lineChart>
      <c:dateAx>
        <c:axId val="335821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5821648"/>
        <c:crosses val="autoZero"/>
        <c:auto val="1"/>
        <c:lblOffset val="100"/>
        <c:baseTimeUnit val="years"/>
      </c:dateAx>
      <c:valAx>
        <c:axId val="335821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5821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1B-471A-BA6E-6619150D3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822824"/>
        <c:axId val="336034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81B-471A-BA6E-6619150D3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822824"/>
        <c:axId val="336034504"/>
      </c:lineChart>
      <c:dateAx>
        <c:axId val="335822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6034504"/>
        <c:crosses val="autoZero"/>
        <c:auto val="1"/>
        <c:lblOffset val="100"/>
        <c:baseTimeUnit val="years"/>
      </c:dateAx>
      <c:valAx>
        <c:axId val="336034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5822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0A-4BC4-A9FD-2C8F3EBB6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035680"/>
        <c:axId val="336036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0A-4BC4-A9FD-2C8F3EBB6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035680"/>
        <c:axId val="336036072"/>
      </c:lineChart>
      <c:dateAx>
        <c:axId val="336035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6036072"/>
        <c:crosses val="autoZero"/>
        <c:auto val="1"/>
        <c:lblOffset val="100"/>
        <c:baseTimeUnit val="years"/>
      </c:dateAx>
      <c:valAx>
        <c:axId val="336036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6035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5D-4760-B9EC-30F58DD8F4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037248"/>
        <c:axId val="336037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5D-4760-B9EC-30F58DD8F4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037248"/>
        <c:axId val="336037640"/>
      </c:lineChart>
      <c:dateAx>
        <c:axId val="336037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6037640"/>
        <c:crosses val="autoZero"/>
        <c:auto val="1"/>
        <c:lblOffset val="100"/>
        <c:baseTimeUnit val="years"/>
      </c:dateAx>
      <c:valAx>
        <c:axId val="336037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6037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1D-4EEE-88F9-8E6C8290C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071760"/>
        <c:axId val="336072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41D-4EEE-88F9-8E6C8290C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071760"/>
        <c:axId val="336072152"/>
      </c:lineChart>
      <c:dateAx>
        <c:axId val="336071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6072152"/>
        <c:crosses val="autoZero"/>
        <c:auto val="1"/>
        <c:lblOffset val="100"/>
        <c:baseTimeUnit val="years"/>
      </c:dateAx>
      <c:valAx>
        <c:axId val="336072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6071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F0-4A23-A70E-14C9AF11D1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073328"/>
        <c:axId val="336073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1117.1099999999999</c:v>
                </c:pt>
                <c:pt idx="1">
                  <c:v>1161.05</c:v>
                </c:pt>
                <c:pt idx="2">
                  <c:v>979.89</c:v>
                </c:pt>
                <c:pt idx="3">
                  <c:v>974.93</c:v>
                </c:pt>
                <c:pt idx="4">
                  <c:v>855.8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DF0-4A23-A70E-14C9AF11D1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073328"/>
        <c:axId val="336073720"/>
      </c:lineChart>
      <c:dateAx>
        <c:axId val="336073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6073720"/>
        <c:crosses val="autoZero"/>
        <c:auto val="1"/>
        <c:lblOffset val="100"/>
        <c:baseTimeUnit val="years"/>
      </c:dateAx>
      <c:valAx>
        <c:axId val="336073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6073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74.209999999999994</c:v>
                </c:pt>
                <c:pt idx="1">
                  <c:v>72.16</c:v>
                </c:pt>
                <c:pt idx="2">
                  <c:v>75.7</c:v>
                </c:pt>
                <c:pt idx="3">
                  <c:v>65.09</c:v>
                </c:pt>
                <c:pt idx="4">
                  <c:v>65.05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A2-43C8-B74A-22ED6E95E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074896"/>
        <c:axId val="336378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41.04</c:v>
                </c:pt>
                <c:pt idx="1">
                  <c:v>41.08</c:v>
                </c:pt>
                <c:pt idx="2">
                  <c:v>41.34</c:v>
                </c:pt>
                <c:pt idx="3">
                  <c:v>55.32</c:v>
                </c:pt>
                <c:pt idx="4">
                  <c:v>59.8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2A2-43C8-B74A-22ED6E95E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074896"/>
        <c:axId val="336378576"/>
      </c:lineChart>
      <c:dateAx>
        <c:axId val="336074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6378576"/>
        <c:crosses val="autoZero"/>
        <c:auto val="1"/>
        <c:lblOffset val="100"/>
        <c:baseTimeUnit val="years"/>
      </c:dateAx>
      <c:valAx>
        <c:axId val="336378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6074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264.88</c:v>
                </c:pt>
                <c:pt idx="1">
                  <c:v>285.01</c:v>
                </c:pt>
                <c:pt idx="2">
                  <c:v>273.99</c:v>
                </c:pt>
                <c:pt idx="3">
                  <c:v>321.26</c:v>
                </c:pt>
                <c:pt idx="4">
                  <c:v>330.21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2-48F7-9EF2-BE014D5A5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379752"/>
        <c:axId val="336380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357.08</c:v>
                </c:pt>
                <c:pt idx="1">
                  <c:v>378.08</c:v>
                </c:pt>
                <c:pt idx="2">
                  <c:v>357.49</c:v>
                </c:pt>
                <c:pt idx="3">
                  <c:v>283.17</c:v>
                </c:pt>
                <c:pt idx="4">
                  <c:v>263.76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C2-48F7-9EF2-BE014D5A5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379752"/>
        <c:axId val="336380144"/>
      </c:lineChart>
      <c:dateAx>
        <c:axId val="336379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6380144"/>
        <c:crosses val="autoZero"/>
        <c:auto val="1"/>
        <c:lblOffset val="100"/>
        <c:baseTimeUnit val="years"/>
      </c:dateAx>
      <c:valAx>
        <c:axId val="336380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6379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【814.89】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【255.52】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80" zoomScaleNormal="8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 x14ac:dyDescent="0.15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 x14ac:dyDescent="0.15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2" t="str">
        <f>データ!H6</f>
        <v>高知県　黒潮町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3" t="s">
        <v>1</v>
      </c>
      <c r="C7" s="43"/>
      <c r="D7" s="43"/>
      <c r="E7" s="43"/>
      <c r="F7" s="43"/>
      <c r="G7" s="43"/>
      <c r="H7" s="43"/>
      <c r="I7" s="43" t="s">
        <v>2</v>
      </c>
      <c r="J7" s="43"/>
      <c r="K7" s="43"/>
      <c r="L7" s="43"/>
      <c r="M7" s="43"/>
      <c r="N7" s="43"/>
      <c r="O7" s="43"/>
      <c r="P7" s="43" t="s">
        <v>3</v>
      </c>
      <c r="Q7" s="43"/>
      <c r="R7" s="43"/>
      <c r="S7" s="43"/>
      <c r="T7" s="43"/>
      <c r="U7" s="43"/>
      <c r="V7" s="43"/>
      <c r="W7" s="43" t="s">
        <v>4</v>
      </c>
      <c r="X7" s="43"/>
      <c r="Y7" s="43"/>
      <c r="Z7" s="43"/>
      <c r="AA7" s="43"/>
      <c r="AB7" s="43"/>
      <c r="AC7" s="43"/>
      <c r="AD7" s="43" t="s">
        <v>5</v>
      </c>
      <c r="AE7" s="43"/>
      <c r="AF7" s="43"/>
      <c r="AG7" s="43"/>
      <c r="AH7" s="43"/>
      <c r="AI7" s="43"/>
      <c r="AJ7" s="43"/>
      <c r="AK7" s="3"/>
      <c r="AL7" s="43" t="s">
        <v>6</v>
      </c>
      <c r="AM7" s="43"/>
      <c r="AN7" s="43"/>
      <c r="AO7" s="43"/>
      <c r="AP7" s="43"/>
      <c r="AQ7" s="43"/>
      <c r="AR7" s="43"/>
      <c r="AS7" s="43"/>
      <c r="AT7" s="43" t="s">
        <v>7</v>
      </c>
      <c r="AU7" s="43"/>
      <c r="AV7" s="43"/>
      <c r="AW7" s="43"/>
      <c r="AX7" s="43"/>
      <c r="AY7" s="43"/>
      <c r="AZ7" s="43"/>
      <c r="BA7" s="43"/>
      <c r="BB7" s="43" t="s">
        <v>8</v>
      </c>
      <c r="BC7" s="43"/>
      <c r="BD7" s="43"/>
      <c r="BE7" s="43"/>
      <c r="BF7" s="43"/>
      <c r="BG7" s="43"/>
      <c r="BH7" s="43"/>
      <c r="BI7" s="4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7" t="str">
        <f>データ!I6</f>
        <v>法非適用</v>
      </c>
      <c r="C8" s="47"/>
      <c r="D8" s="47"/>
      <c r="E8" s="47"/>
      <c r="F8" s="47"/>
      <c r="G8" s="47"/>
      <c r="H8" s="47"/>
      <c r="I8" s="47" t="str">
        <f>データ!J6</f>
        <v>下水道事業</v>
      </c>
      <c r="J8" s="47"/>
      <c r="K8" s="47"/>
      <c r="L8" s="47"/>
      <c r="M8" s="47"/>
      <c r="N8" s="47"/>
      <c r="O8" s="47"/>
      <c r="P8" s="47" t="str">
        <f>データ!K6</f>
        <v>農業集落排水</v>
      </c>
      <c r="Q8" s="47"/>
      <c r="R8" s="47"/>
      <c r="S8" s="47"/>
      <c r="T8" s="47"/>
      <c r="U8" s="47"/>
      <c r="V8" s="47"/>
      <c r="W8" s="47" t="str">
        <f>データ!L6</f>
        <v>F2</v>
      </c>
      <c r="X8" s="47"/>
      <c r="Y8" s="47"/>
      <c r="Z8" s="47"/>
      <c r="AA8" s="47"/>
      <c r="AB8" s="47"/>
      <c r="AC8" s="47"/>
      <c r="AD8" s="48" t="str">
        <f>データ!$M$6</f>
        <v>非設置</v>
      </c>
      <c r="AE8" s="48"/>
      <c r="AF8" s="48"/>
      <c r="AG8" s="48"/>
      <c r="AH8" s="48"/>
      <c r="AI8" s="48"/>
      <c r="AJ8" s="48"/>
      <c r="AK8" s="3"/>
      <c r="AL8" s="49">
        <f>データ!S6</f>
        <v>11390</v>
      </c>
      <c r="AM8" s="49"/>
      <c r="AN8" s="49"/>
      <c r="AO8" s="49"/>
      <c r="AP8" s="49"/>
      <c r="AQ8" s="49"/>
      <c r="AR8" s="49"/>
      <c r="AS8" s="49"/>
      <c r="AT8" s="44">
        <f>データ!T6</f>
        <v>188.59</v>
      </c>
      <c r="AU8" s="44"/>
      <c r="AV8" s="44"/>
      <c r="AW8" s="44"/>
      <c r="AX8" s="44"/>
      <c r="AY8" s="44"/>
      <c r="AZ8" s="44"/>
      <c r="BA8" s="44"/>
      <c r="BB8" s="44">
        <f>データ!U6</f>
        <v>60.4</v>
      </c>
      <c r="BC8" s="44"/>
      <c r="BD8" s="44"/>
      <c r="BE8" s="44"/>
      <c r="BF8" s="44"/>
      <c r="BG8" s="44"/>
      <c r="BH8" s="44"/>
      <c r="BI8" s="44"/>
      <c r="BJ8" s="3"/>
      <c r="BK8" s="3"/>
      <c r="BL8" s="45" t="s">
        <v>10</v>
      </c>
      <c r="BM8" s="4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3" t="s">
        <v>12</v>
      </c>
      <c r="C9" s="43"/>
      <c r="D9" s="43"/>
      <c r="E9" s="43"/>
      <c r="F9" s="43"/>
      <c r="G9" s="43"/>
      <c r="H9" s="43"/>
      <c r="I9" s="43" t="s">
        <v>13</v>
      </c>
      <c r="J9" s="43"/>
      <c r="K9" s="43"/>
      <c r="L9" s="43"/>
      <c r="M9" s="43"/>
      <c r="N9" s="43"/>
      <c r="O9" s="43"/>
      <c r="P9" s="43" t="s">
        <v>14</v>
      </c>
      <c r="Q9" s="43"/>
      <c r="R9" s="43"/>
      <c r="S9" s="43"/>
      <c r="T9" s="43"/>
      <c r="U9" s="43"/>
      <c r="V9" s="43"/>
      <c r="W9" s="43" t="s">
        <v>15</v>
      </c>
      <c r="X9" s="43"/>
      <c r="Y9" s="43"/>
      <c r="Z9" s="43"/>
      <c r="AA9" s="43"/>
      <c r="AB9" s="43"/>
      <c r="AC9" s="43"/>
      <c r="AD9" s="43" t="s">
        <v>16</v>
      </c>
      <c r="AE9" s="43"/>
      <c r="AF9" s="43"/>
      <c r="AG9" s="43"/>
      <c r="AH9" s="43"/>
      <c r="AI9" s="43"/>
      <c r="AJ9" s="43"/>
      <c r="AK9" s="3"/>
      <c r="AL9" s="43" t="s">
        <v>17</v>
      </c>
      <c r="AM9" s="43"/>
      <c r="AN9" s="43"/>
      <c r="AO9" s="43"/>
      <c r="AP9" s="43"/>
      <c r="AQ9" s="43"/>
      <c r="AR9" s="43"/>
      <c r="AS9" s="43"/>
      <c r="AT9" s="43" t="s">
        <v>18</v>
      </c>
      <c r="AU9" s="43"/>
      <c r="AV9" s="43"/>
      <c r="AW9" s="43"/>
      <c r="AX9" s="43"/>
      <c r="AY9" s="43"/>
      <c r="AZ9" s="43"/>
      <c r="BA9" s="43"/>
      <c r="BB9" s="43" t="s">
        <v>19</v>
      </c>
      <c r="BC9" s="43"/>
      <c r="BD9" s="43"/>
      <c r="BE9" s="43"/>
      <c r="BF9" s="43"/>
      <c r="BG9" s="43"/>
      <c r="BH9" s="43"/>
      <c r="BI9" s="43"/>
      <c r="BJ9" s="3"/>
      <c r="BK9" s="3"/>
      <c r="BL9" s="50" t="s">
        <v>20</v>
      </c>
      <c r="BM9" s="51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4" t="str">
        <f>データ!N6</f>
        <v>-</v>
      </c>
      <c r="C10" s="44"/>
      <c r="D10" s="44"/>
      <c r="E10" s="44"/>
      <c r="F10" s="44"/>
      <c r="G10" s="44"/>
      <c r="H10" s="44"/>
      <c r="I10" s="44" t="str">
        <f>データ!O6</f>
        <v>該当数値なし</v>
      </c>
      <c r="J10" s="44"/>
      <c r="K10" s="44"/>
      <c r="L10" s="44"/>
      <c r="M10" s="44"/>
      <c r="N10" s="44"/>
      <c r="O10" s="44"/>
      <c r="P10" s="44">
        <f>データ!P6</f>
        <v>4.6399999999999997</v>
      </c>
      <c r="Q10" s="44"/>
      <c r="R10" s="44"/>
      <c r="S10" s="44"/>
      <c r="T10" s="44"/>
      <c r="U10" s="44"/>
      <c r="V10" s="44"/>
      <c r="W10" s="44">
        <f>データ!Q6</f>
        <v>100</v>
      </c>
      <c r="X10" s="44"/>
      <c r="Y10" s="44"/>
      <c r="Z10" s="44"/>
      <c r="AA10" s="44"/>
      <c r="AB10" s="44"/>
      <c r="AC10" s="44"/>
      <c r="AD10" s="49">
        <f>データ!R6</f>
        <v>3900</v>
      </c>
      <c r="AE10" s="49"/>
      <c r="AF10" s="49"/>
      <c r="AG10" s="49"/>
      <c r="AH10" s="49"/>
      <c r="AI10" s="49"/>
      <c r="AJ10" s="49"/>
      <c r="AK10" s="2"/>
      <c r="AL10" s="49">
        <f>データ!V6</f>
        <v>526</v>
      </c>
      <c r="AM10" s="49"/>
      <c r="AN10" s="49"/>
      <c r="AO10" s="49"/>
      <c r="AP10" s="49"/>
      <c r="AQ10" s="49"/>
      <c r="AR10" s="49"/>
      <c r="AS10" s="49"/>
      <c r="AT10" s="44">
        <f>データ!W6</f>
        <v>0.23</v>
      </c>
      <c r="AU10" s="44"/>
      <c r="AV10" s="44"/>
      <c r="AW10" s="44"/>
      <c r="AX10" s="44"/>
      <c r="AY10" s="44"/>
      <c r="AZ10" s="44"/>
      <c r="BA10" s="44"/>
      <c r="BB10" s="44">
        <f>データ!X6</f>
        <v>2286.96</v>
      </c>
      <c r="BC10" s="44"/>
      <c r="BD10" s="44"/>
      <c r="BE10" s="44"/>
      <c r="BF10" s="44"/>
      <c r="BG10" s="44"/>
      <c r="BH10" s="44"/>
      <c r="BI10" s="44"/>
      <c r="BJ10" s="2"/>
      <c r="BK10" s="2"/>
      <c r="BL10" s="52" t="s">
        <v>22</v>
      </c>
      <c r="BM10" s="5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123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 x14ac:dyDescent="0.15">
      <c r="A34" s="2"/>
      <c r="B34" s="16"/>
      <c r="C34" s="74" t="s">
        <v>27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28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29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30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 x14ac:dyDescent="0.15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31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8" t="s">
        <v>124</v>
      </c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7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8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7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8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7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8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7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8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7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8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7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8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7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8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7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8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70"/>
    </row>
    <row r="56" spans="1:78" ht="13.5" customHeight="1" x14ac:dyDescent="0.15">
      <c r="A56" s="2"/>
      <c r="B56" s="16"/>
      <c r="C56" s="74" t="s">
        <v>32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33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34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35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68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70"/>
    </row>
    <row r="57" spans="1:78" ht="13.5" customHeight="1" x14ac:dyDescent="0.15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68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7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7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8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70"/>
    </row>
    <row r="60" spans="1:78" ht="13.5" customHeight="1" x14ac:dyDescent="0.15">
      <c r="A60" s="2"/>
      <c r="B60" s="59" t="s">
        <v>36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8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70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8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7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8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7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1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37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8" t="s">
        <v>125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 x14ac:dyDescent="0.15">
      <c r="A79" s="2"/>
      <c r="B79" s="16"/>
      <c r="C79" s="74" t="s">
        <v>38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39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40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 x14ac:dyDescent="0.15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【814.89】</v>
      </c>
      <c r="I86" s="25" t="str">
        <f>データ!CA6</f>
        <v>【60.64】</v>
      </c>
      <c r="J86" s="25" t="str">
        <f>データ!CL6</f>
        <v>【255.52】</v>
      </c>
      <c r="K86" s="25" t="str">
        <f>データ!CW6</f>
        <v>【52.49】</v>
      </c>
      <c r="L86" s="25" t="str">
        <f>データ!DH6</f>
        <v>【85.49】</v>
      </c>
      <c r="M86" s="25" t="s">
        <v>56</v>
      </c>
      <c r="N86" s="25" t="s">
        <v>56</v>
      </c>
      <c r="O86" s="25" t="str">
        <f>データ!EO6</f>
        <v>【0.11】</v>
      </c>
    </row>
  </sheetData>
  <sheetProtection algorithmName="SHA-512" hashValue="AuFL3L2eg1JSbB0R2o0M97fkwKkvyY3wMkAB1zQYDxTkcjV0UOtT2LFixI8BscZOUN2pH3ILaPHWbj2VAoVQWA==" saltValue="mKkOiGcquvwN8CXKj+ZhUg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76" t="s">
        <v>66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67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69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70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71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72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73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74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75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76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77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78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79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80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81</v>
      </c>
      <c r="B5" s="30"/>
      <c r="C5" s="30"/>
      <c r="D5" s="30"/>
      <c r="E5" s="30"/>
      <c r="F5" s="30"/>
      <c r="G5" s="30"/>
      <c r="H5" s="31" t="s">
        <v>82</v>
      </c>
      <c r="I5" s="31" t="s">
        <v>83</v>
      </c>
      <c r="J5" s="31" t="s">
        <v>84</v>
      </c>
      <c r="K5" s="31" t="s">
        <v>85</v>
      </c>
      <c r="L5" s="31" t="s">
        <v>86</v>
      </c>
      <c r="M5" s="31" t="s">
        <v>5</v>
      </c>
      <c r="N5" s="31" t="s">
        <v>87</v>
      </c>
      <c r="O5" s="31" t="s">
        <v>88</v>
      </c>
      <c r="P5" s="31" t="s">
        <v>89</v>
      </c>
      <c r="Q5" s="31" t="s">
        <v>90</v>
      </c>
      <c r="R5" s="31" t="s">
        <v>91</v>
      </c>
      <c r="S5" s="31" t="s">
        <v>92</v>
      </c>
      <c r="T5" s="31" t="s">
        <v>93</v>
      </c>
      <c r="U5" s="31" t="s">
        <v>94</v>
      </c>
      <c r="V5" s="31" t="s">
        <v>95</v>
      </c>
      <c r="W5" s="31" t="s">
        <v>96</v>
      </c>
      <c r="X5" s="31" t="s">
        <v>97</v>
      </c>
      <c r="Y5" s="31" t="s">
        <v>98</v>
      </c>
      <c r="Z5" s="31" t="s">
        <v>99</v>
      </c>
      <c r="AA5" s="31" t="s">
        <v>100</v>
      </c>
      <c r="AB5" s="31" t="s">
        <v>101</v>
      </c>
      <c r="AC5" s="31" t="s">
        <v>102</v>
      </c>
      <c r="AD5" s="31" t="s">
        <v>103</v>
      </c>
      <c r="AE5" s="31" t="s">
        <v>104</v>
      </c>
      <c r="AF5" s="31" t="s">
        <v>105</v>
      </c>
      <c r="AG5" s="31" t="s">
        <v>106</v>
      </c>
      <c r="AH5" s="31" t="s">
        <v>107</v>
      </c>
      <c r="AI5" s="31" t="s">
        <v>43</v>
      </c>
      <c r="AJ5" s="31" t="s">
        <v>98</v>
      </c>
      <c r="AK5" s="31" t="s">
        <v>99</v>
      </c>
      <c r="AL5" s="31" t="s">
        <v>100</v>
      </c>
      <c r="AM5" s="31" t="s">
        <v>101</v>
      </c>
      <c r="AN5" s="31" t="s">
        <v>102</v>
      </c>
      <c r="AO5" s="31" t="s">
        <v>103</v>
      </c>
      <c r="AP5" s="31" t="s">
        <v>104</v>
      </c>
      <c r="AQ5" s="31" t="s">
        <v>105</v>
      </c>
      <c r="AR5" s="31" t="s">
        <v>106</v>
      </c>
      <c r="AS5" s="31" t="s">
        <v>107</v>
      </c>
      <c r="AT5" s="31" t="s">
        <v>108</v>
      </c>
      <c r="AU5" s="31" t="s">
        <v>98</v>
      </c>
      <c r="AV5" s="31" t="s">
        <v>99</v>
      </c>
      <c r="AW5" s="31" t="s">
        <v>100</v>
      </c>
      <c r="AX5" s="31" t="s">
        <v>101</v>
      </c>
      <c r="AY5" s="31" t="s">
        <v>102</v>
      </c>
      <c r="AZ5" s="31" t="s">
        <v>103</v>
      </c>
      <c r="BA5" s="31" t="s">
        <v>104</v>
      </c>
      <c r="BB5" s="31" t="s">
        <v>105</v>
      </c>
      <c r="BC5" s="31" t="s">
        <v>106</v>
      </c>
      <c r="BD5" s="31" t="s">
        <v>107</v>
      </c>
      <c r="BE5" s="31" t="s">
        <v>108</v>
      </c>
      <c r="BF5" s="31" t="s">
        <v>98</v>
      </c>
      <c r="BG5" s="31" t="s">
        <v>99</v>
      </c>
      <c r="BH5" s="31" t="s">
        <v>100</v>
      </c>
      <c r="BI5" s="31" t="s">
        <v>101</v>
      </c>
      <c r="BJ5" s="31" t="s">
        <v>102</v>
      </c>
      <c r="BK5" s="31" t="s">
        <v>103</v>
      </c>
      <c r="BL5" s="31" t="s">
        <v>104</v>
      </c>
      <c r="BM5" s="31" t="s">
        <v>105</v>
      </c>
      <c r="BN5" s="31" t="s">
        <v>106</v>
      </c>
      <c r="BO5" s="31" t="s">
        <v>107</v>
      </c>
      <c r="BP5" s="31" t="s">
        <v>108</v>
      </c>
      <c r="BQ5" s="31" t="s">
        <v>98</v>
      </c>
      <c r="BR5" s="31" t="s">
        <v>99</v>
      </c>
      <c r="BS5" s="31" t="s">
        <v>100</v>
      </c>
      <c r="BT5" s="31" t="s">
        <v>101</v>
      </c>
      <c r="BU5" s="31" t="s">
        <v>102</v>
      </c>
      <c r="BV5" s="31" t="s">
        <v>103</v>
      </c>
      <c r="BW5" s="31" t="s">
        <v>104</v>
      </c>
      <c r="BX5" s="31" t="s">
        <v>105</v>
      </c>
      <c r="BY5" s="31" t="s">
        <v>106</v>
      </c>
      <c r="BZ5" s="31" t="s">
        <v>107</v>
      </c>
      <c r="CA5" s="31" t="s">
        <v>108</v>
      </c>
      <c r="CB5" s="31" t="s">
        <v>98</v>
      </c>
      <c r="CC5" s="31" t="s">
        <v>99</v>
      </c>
      <c r="CD5" s="31" t="s">
        <v>100</v>
      </c>
      <c r="CE5" s="31" t="s">
        <v>101</v>
      </c>
      <c r="CF5" s="31" t="s">
        <v>102</v>
      </c>
      <c r="CG5" s="31" t="s">
        <v>103</v>
      </c>
      <c r="CH5" s="31" t="s">
        <v>104</v>
      </c>
      <c r="CI5" s="31" t="s">
        <v>105</v>
      </c>
      <c r="CJ5" s="31" t="s">
        <v>106</v>
      </c>
      <c r="CK5" s="31" t="s">
        <v>107</v>
      </c>
      <c r="CL5" s="31" t="s">
        <v>108</v>
      </c>
      <c r="CM5" s="31" t="s">
        <v>98</v>
      </c>
      <c r="CN5" s="31" t="s">
        <v>99</v>
      </c>
      <c r="CO5" s="31" t="s">
        <v>100</v>
      </c>
      <c r="CP5" s="31" t="s">
        <v>101</v>
      </c>
      <c r="CQ5" s="31" t="s">
        <v>102</v>
      </c>
      <c r="CR5" s="31" t="s">
        <v>103</v>
      </c>
      <c r="CS5" s="31" t="s">
        <v>104</v>
      </c>
      <c r="CT5" s="31" t="s">
        <v>105</v>
      </c>
      <c r="CU5" s="31" t="s">
        <v>106</v>
      </c>
      <c r="CV5" s="31" t="s">
        <v>107</v>
      </c>
      <c r="CW5" s="31" t="s">
        <v>108</v>
      </c>
      <c r="CX5" s="31" t="s">
        <v>98</v>
      </c>
      <c r="CY5" s="31" t="s">
        <v>99</v>
      </c>
      <c r="CZ5" s="31" t="s">
        <v>100</v>
      </c>
      <c r="DA5" s="31" t="s">
        <v>101</v>
      </c>
      <c r="DB5" s="31" t="s">
        <v>102</v>
      </c>
      <c r="DC5" s="31" t="s">
        <v>103</v>
      </c>
      <c r="DD5" s="31" t="s">
        <v>104</v>
      </c>
      <c r="DE5" s="31" t="s">
        <v>105</v>
      </c>
      <c r="DF5" s="31" t="s">
        <v>106</v>
      </c>
      <c r="DG5" s="31" t="s">
        <v>107</v>
      </c>
      <c r="DH5" s="31" t="s">
        <v>108</v>
      </c>
      <c r="DI5" s="31" t="s">
        <v>98</v>
      </c>
      <c r="DJ5" s="31" t="s">
        <v>99</v>
      </c>
      <c r="DK5" s="31" t="s">
        <v>100</v>
      </c>
      <c r="DL5" s="31" t="s">
        <v>101</v>
      </c>
      <c r="DM5" s="31" t="s">
        <v>102</v>
      </c>
      <c r="DN5" s="31" t="s">
        <v>103</v>
      </c>
      <c r="DO5" s="31" t="s">
        <v>104</v>
      </c>
      <c r="DP5" s="31" t="s">
        <v>105</v>
      </c>
      <c r="DQ5" s="31" t="s">
        <v>106</v>
      </c>
      <c r="DR5" s="31" t="s">
        <v>107</v>
      </c>
      <c r="DS5" s="31" t="s">
        <v>108</v>
      </c>
      <c r="DT5" s="31" t="s">
        <v>98</v>
      </c>
      <c r="DU5" s="31" t="s">
        <v>99</v>
      </c>
      <c r="DV5" s="31" t="s">
        <v>100</v>
      </c>
      <c r="DW5" s="31" t="s">
        <v>101</v>
      </c>
      <c r="DX5" s="31" t="s">
        <v>102</v>
      </c>
      <c r="DY5" s="31" t="s">
        <v>103</v>
      </c>
      <c r="DZ5" s="31" t="s">
        <v>104</v>
      </c>
      <c r="EA5" s="31" t="s">
        <v>105</v>
      </c>
      <c r="EB5" s="31" t="s">
        <v>106</v>
      </c>
      <c r="EC5" s="31" t="s">
        <v>107</v>
      </c>
      <c r="ED5" s="31" t="s">
        <v>108</v>
      </c>
      <c r="EE5" s="31" t="s">
        <v>98</v>
      </c>
      <c r="EF5" s="31" t="s">
        <v>99</v>
      </c>
      <c r="EG5" s="31" t="s">
        <v>100</v>
      </c>
      <c r="EH5" s="31" t="s">
        <v>101</v>
      </c>
      <c r="EI5" s="31" t="s">
        <v>102</v>
      </c>
      <c r="EJ5" s="31" t="s">
        <v>103</v>
      </c>
      <c r="EK5" s="31" t="s">
        <v>104</v>
      </c>
      <c r="EL5" s="31" t="s">
        <v>105</v>
      </c>
      <c r="EM5" s="31" t="s">
        <v>106</v>
      </c>
      <c r="EN5" s="31" t="s">
        <v>107</v>
      </c>
      <c r="EO5" s="31" t="s">
        <v>108</v>
      </c>
    </row>
    <row r="6" spans="1:145" s="35" customFormat="1" x14ac:dyDescent="0.15">
      <c r="A6" s="27" t="s">
        <v>109</v>
      </c>
      <c r="B6" s="32">
        <f>B7</f>
        <v>2017</v>
      </c>
      <c r="C6" s="32">
        <f t="shared" ref="C6:X6" si="3">C7</f>
        <v>394289</v>
      </c>
      <c r="D6" s="32">
        <f t="shared" si="3"/>
        <v>47</v>
      </c>
      <c r="E6" s="32">
        <f t="shared" si="3"/>
        <v>17</v>
      </c>
      <c r="F6" s="32">
        <f t="shared" si="3"/>
        <v>5</v>
      </c>
      <c r="G6" s="32">
        <f t="shared" si="3"/>
        <v>0</v>
      </c>
      <c r="H6" s="32" t="str">
        <f t="shared" si="3"/>
        <v>高知県　黒潮町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農業集落排水</v>
      </c>
      <c r="L6" s="32" t="str">
        <f t="shared" si="3"/>
        <v>F2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4.6399999999999997</v>
      </c>
      <c r="Q6" s="33">
        <f t="shared" si="3"/>
        <v>100</v>
      </c>
      <c r="R6" s="33">
        <f t="shared" si="3"/>
        <v>3900</v>
      </c>
      <c r="S6" s="33">
        <f t="shared" si="3"/>
        <v>11390</v>
      </c>
      <c r="T6" s="33">
        <f t="shared" si="3"/>
        <v>188.59</v>
      </c>
      <c r="U6" s="33">
        <f t="shared" si="3"/>
        <v>60.4</v>
      </c>
      <c r="V6" s="33">
        <f t="shared" si="3"/>
        <v>526</v>
      </c>
      <c r="W6" s="33">
        <f t="shared" si="3"/>
        <v>0.23</v>
      </c>
      <c r="X6" s="33">
        <f t="shared" si="3"/>
        <v>2286.96</v>
      </c>
      <c r="Y6" s="34">
        <f>IF(Y7="",NA(),Y7)</f>
        <v>86.52</v>
      </c>
      <c r="Z6" s="34">
        <f t="shared" ref="Z6:AH6" si="4">IF(Z7="",NA(),Z7)</f>
        <v>86.67</v>
      </c>
      <c r="AA6" s="34">
        <f t="shared" si="4"/>
        <v>86.98</v>
      </c>
      <c r="AB6" s="34">
        <f t="shared" si="4"/>
        <v>86.58</v>
      </c>
      <c r="AC6" s="34">
        <f t="shared" si="4"/>
        <v>86.24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3">
        <f>IF(BF7="",NA(),BF7)</f>
        <v>0</v>
      </c>
      <c r="BG6" s="33">
        <f t="shared" ref="BG6:BO6" si="7">IF(BG7="",NA(),BG7)</f>
        <v>0</v>
      </c>
      <c r="BH6" s="33">
        <f t="shared" si="7"/>
        <v>0</v>
      </c>
      <c r="BI6" s="33">
        <f t="shared" si="7"/>
        <v>0</v>
      </c>
      <c r="BJ6" s="33">
        <f t="shared" si="7"/>
        <v>0</v>
      </c>
      <c r="BK6" s="34">
        <f t="shared" si="7"/>
        <v>1117.1099999999999</v>
      </c>
      <c r="BL6" s="34">
        <f t="shared" si="7"/>
        <v>1161.05</v>
      </c>
      <c r="BM6" s="34">
        <f t="shared" si="7"/>
        <v>979.89</v>
      </c>
      <c r="BN6" s="34">
        <f t="shared" si="7"/>
        <v>974.93</v>
      </c>
      <c r="BO6" s="34">
        <f t="shared" si="7"/>
        <v>855.8</v>
      </c>
      <c r="BP6" s="33" t="str">
        <f>IF(BP7="","",IF(BP7="-","【-】","【"&amp;SUBSTITUTE(TEXT(BP7,"#,##0.00"),"-","△")&amp;"】"))</f>
        <v>【814.89】</v>
      </c>
      <c r="BQ6" s="34">
        <f>IF(BQ7="",NA(),BQ7)</f>
        <v>74.209999999999994</v>
      </c>
      <c r="BR6" s="34">
        <f t="shared" ref="BR6:BZ6" si="8">IF(BR7="",NA(),BR7)</f>
        <v>72.16</v>
      </c>
      <c r="BS6" s="34">
        <f t="shared" si="8"/>
        <v>75.7</v>
      </c>
      <c r="BT6" s="34">
        <f t="shared" si="8"/>
        <v>65.09</v>
      </c>
      <c r="BU6" s="34">
        <f t="shared" si="8"/>
        <v>65.05</v>
      </c>
      <c r="BV6" s="34">
        <f t="shared" si="8"/>
        <v>41.04</v>
      </c>
      <c r="BW6" s="34">
        <f t="shared" si="8"/>
        <v>41.08</v>
      </c>
      <c r="BX6" s="34">
        <f t="shared" si="8"/>
        <v>41.34</v>
      </c>
      <c r="BY6" s="34">
        <f t="shared" si="8"/>
        <v>55.32</v>
      </c>
      <c r="BZ6" s="34">
        <f t="shared" si="8"/>
        <v>59.8</v>
      </c>
      <c r="CA6" s="33" t="str">
        <f>IF(CA7="","",IF(CA7="-","【-】","【"&amp;SUBSTITUTE(TEXT(CA7,"#,##0.00"),"-","△")&amp;"】"))</f>
        <v>【60.64】</v>
      </c>
      <c r="CB6" s="34">
        <f>IF(CB7="",NA(),CB7)</f>
        <v>264.88</v>
      </c>
      <c r="CC6" s="34">
        <f t="shared" ref="CC6:CK6" si="9">IF(CC7="",NA(),CC7)</f>
        <v>285.01</v>
      </c>
      <c r="CD6" s="34">
        <f t="shared" si="9"/>
        <v>273.99</v>
      </c>
      <c r="CE6" s="34">
        <f t="shared" si="9"/>
        <v>321.26</v>
      </c>
      <c r="CF6" s="34">
        <f t="shared" si="9"/>
        <v>330.21</v>
      </c>
      <c r="CG6" s="34">
        <f t="shared" si="9"/>
        <v>357.08</v>
      </c>
      <c r="CH6" s="34">
        <f t="shared" si="9"/>
        <v>378.08</v>
      </c>
      <c r="CI6" s="34">
        <f t="shared" si="9"/>
        <v>357.49</v>
      </c>
      <c r="CJ6" s="34">
        <f t="shared" si="9"/>
        <v>283.17</v>
      </c>
      <c r="CK6" s="34">
        <f t="shared" si="9"/>
        <v>263.76</v>
      </c>
      <c r="CL6" s="33" t="str">
        <f>IF(CL7="","",IF(CL7="-","【-】","【"&amp;SUBSTITUTE(TEXT(CL7,"#,##0.00"),"-","△")&amp;"】"))</f>
        <v>【255.52】</v>
      </c>
      <c r="CM6" s="34">
        <f>IF(CM7="",NA(),CM7)</f>
        <v>36.549999999999997</v>
      </c>
      <c r="CN6" s="34">
        <f t="shared" ref="CN6:CV6" si="10">IF(CN7="",NA(),CN7)</f>
        <v>36.130000000000003</v>
      </c>
      <c r="CO6" s="34">
        <f t="shared" si="10"/>
        <v>35.29</v>
      </c>
      <c r="CP6" s="34">
        <f t="shared" si="10"/>
        <v>34.869999999999997</v>
      </c>
      <c r="CQ6" s="34">
        <f t="shared" si="10"/>
        <v>33.19</v>
      </c>
      <c r="CR6" s="34">
        <f t="shared" si="10"/>
        <v>45.95</v>
      </c>
      <c r="CS6" s="34">
        <f t="shared" si="10"/>
        <v>44.69</v>
      </c>
      <c r="CT6" s="34">
        <f t="shared" si="10"/>
        <v>44.69</v>
      </c>
      <c r="CU6" s="34">
        <f t="shared" si="10"/>
        <v>60.65</v>
      </c>
      <c r="CV6" s="34">
        <f t="shared" si="10"/>
        <v>51.75</v>
      </c>
      <c r="CW6" s="33" t="str">
        <f>IF(CW7="","",IF(CW7="-","【-】","【"&amp;SUBSTITUTE(TEXT(CW7,"#,##0.00"),"-","△")&amp;"】"))</f>
        <v>【52.49】</v>
      </c>
      <c r="CX6" s="34">
        <f>IF(CX7="",NA(),CX7)</f>
        <v>58.03</v>
      </c>
      <c r="CY6" s="34">
        <f t="shared" ref="CY6:DG6" si="11">IF(CY7="",NA(),CY7)</f>
        <v>59.15</v>
      </c>
      <c r="CZ6" s="34">
        <f t="shared" si="11"/>
        <v>57.45</v>
      </c>
      <c r="DA6" s="34">
        <f t="shared" si="11"/>
        <v>57.01</v>
      </c>
      <c r="DB6" s="34">
        <f t="shared" si="11"/>
        <v>60.27</v>
      </c>
      <c r="DC6" s="34">
        <f t="shared" si="11"/>
        <v>71.97</v>
      </c>
      <c r="DD6" s="34">
        <f t="shared" si="11"/>
        <v>70.59</v>
      </c>
      <c r="DE6" s="34">
        <f t="shared" si="11"/>
        <v>69.67</v>
      </c>
      <c r="DF6" s="34">
        <f t="shared" si="11"/>
        <v>84.58</v>
      </c>
      <c r="DG6" s="34">
        <f t="shared" si="11"/>
        <v>84.84</v>
      </c>
      <c r="DH6" s="33" t="str">
        <f>IF(DH7="","",IF(DH7="-","【-】","【"&amp;SUBSTITUTE(TEXT(DH7,"#,##0.00"),"-","△")&amp;"】"))</f>
        <v>【85.49】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4">
        <f t="shared" si="14"/>
        <v>0.04</v>
      </c>
      <c r="EK6" s="34">
        <f t="shared" si="14"/>
        <v>7.0000000000000007E-2</v>
      </c>
      <c r="EL6" s="34">
        <f t="shared" si="14"/>
        <v>0.02</v>
      </c>
      <c r="EM6" s="34">
        <f t="shared" si="14"/>
        <v>2.0499999999999998</v>
      </c>
      <c r="EN6" s="34">
        <f t="shared" si="14"/>
        <v>0.01</v>
      </c>
      <c r="EO6" s="33" t="str">
        <f>IF(EO7="","",IF(EO7="-","【-】","【"&amp;SUBSTITUTE(TEXT(EO7,"#,##0.00"),"-","△")&amp;"】"))</f>
        <v>【0.11】</v>
      </c>
    </row>
    <row r="7" spans="1:145" s="35" customFormat="1" x14ac:dyDescent="0.15">
      <c r="A7" s="27"/>
      <c r="B7" s="36">
        <v>2017</v>
      </c>
      <c r="C7" s="36">
        <v>394289</v>
      </c>
      <c r="D7" s="36">
        <v>47</v>
      </c>
      <c r="E7" s="36">
        <v>17</v>
      </c>
      <c r="F7" s="36">
        <v>5</v>
      </c>
      <c r="G7" s="36">
        <v>0</v>
      </c>
      <c r="H7" s="36" t="s">
        <v>110</v>
      </c>
      <c r="I7" s="36" t="s">
        <v>111</v>
      </c>
      <c r="J7" s="36" t="s">
        <v>112</v>
      </c>
      <c r="K7" s="36" t="s">
        <v>113</v>
      </c>
      <c r="L7" s="36" t="s">
        <v>114</v>
      </c>
      <c r="M7" s="36" t="s">
        <v>115</v>
      </c>
      <c r="N7" s="37" t="s">
        <v>116</v>
      </c>
      <c r="O7" s="37" t="s">
        <v>117</v>
      </c>
      <c r="P7" s="37">
        <v>4.6399999999999997</v>
      </c>
      <c r="Q7" s="37">
        <v>100</v>
      </c>
      <c r="R7" s="37">
        <v>3900</v>
      </c>
      <c r="S7" s="37">
        <v>11390</v>
      </c>
      <c r="T7" s="37">
        <v>188.59</v>
      </c>
      <c r="U7" s="37">
        <v>60.4</v>
      </c>
      <c r="V7" s="37">
        <v>526</v>
      </c>
      <c r="W7" s="37">
        <v>0.23</v>
      </c>
      <c r="X7" s="37">
        <v>2286.96</v>
      </c>
      <c r="Y7" s="37">
        <v>86.52</v>
      </c>
      <c r="Z7" s="37">
        <v>86.67</v>
      </c>
      <c r="AA7" s="37">
        <v>86.98</v>
      </c>
      <c r="AB7" s="37">
        <v>86.58</v>
      </c>
      <c r="AC7" s="37">
        <v>86.24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0</v>
      </c>
      <c r="BG7" s="37">
        <v>0</v>
      </c>
      <c r="BH7" s="37">
        <v>0</v>
      </c>
      <c r="BI7" s="37">
        <v>0</v>
      </c>
      <c r="BJ7" s="37">
        <v>0</v>
      </c>
      <c r="BK7" s="37">
        <v>1117.1099999999999</v>
      </c>
      <c r="BL7" s="37">
        <v>1161.05</v>
      </c>
      <c r="BM7" s="37">
        <v>979.89</v>
      </c>
      <c r="BN7" s="37">
        <v>974.93</v>
      </c>
      <c r="BO7" s="37">
        <v>855.8</v>
      </c>
      <c r="BP7" s="37">
        <v>814.89</v>
      </c>
      <c r="BQ7" s="37">
        <v>74.209999999999994</v>
      </c>
      <c r="BR7" s="37">
        <v>72.16</v>
      </c>
      <c r="BS7" s="37">
        <v>75.7</v>
      </c>
      <c r="BT7" s="37">
        <v>65.09</v>
      </c>
      <c r="BU7" s="37">
        <v>65.05</v>
      </c>
      <c r="BV7" s="37">
        <v>41.04</v>
      </c>
      <c r="BW7" s="37">
        <v>41.08</v>
      </c>
      <c r="BX7" s="37">
        <v>41.34</v>
      </c>
      <c r="BY7" s="37">
        <v>55.32</v>
      </c>
      <c r="BZ7" s="37">
        <v>59.8</v>
      </c>
      <c r="CA7" s="37">
        <v>60.64</v>
      </c>
      <c r="CB7" s="37">
        <v>264.88</v>
      </c>
      <c r="CC7" s="37">
        <v>285.01</v>
      </c>
      <c r="CD7" s="37">
        <v>273.99</v>
      </c>
      <c r="CE7" s="37">
        <v>321.26</v>
      </c>
      <c r="CF7" s="37">
        <v>330.21</v>
      </c>
      <c r="CG7" s="37">
        <v>357.08</v>
      </c>
      <c r="CH7" s="37">
        <v>378.08</v>
      </c>
      <c r="CI7" s="37">
        <v>357.49</v>
      </c>
      <c r="CJ7" s="37">
        <v>283.17</v>
      </c>
      <c r="CK7" s="37">
        <v>263.76</v>
      </c>
      <c r="CL7" s="37">
        <v>255.52</v>
      </c>
      <c r="CM7" s="37">
        <v>36.549999999999997</v>
      </c>
      <c r="CN7" s="37">
        <v>36.130000000000003</v>
      </c>
      <c r="CO7" s="37">
        <v>35.29</v>
      </c>
      <c r="CP7" s="37">
        <v>34.869999999999997</v>
      </c>
      <c r="CQ7" s="37">
        <v>33.19</v>
      </c>
      <c r="CR7" s="37">
        <v>45.95</v>
      </c>
      <c r="CS7" s="37">
        <v>44.69</v>
      </c>
      <c r="CT7" s="37">
        <v>44.69</v>
      </c>
      <c r="CU7" s="37">
        <v>60.65</v>
      </c>
      <c r="CV7" s="37">
        <v>51.75</v>
      </c>
      <c r="CW7" s="37">
        <v>52.49</v>
      </c>
      <c r="CX7" s="37">
        <v>58.03</v>
      </c>
      <c r="CY7" s="37">
        <v>59.15</v>
      </c>
      <c r="CZ7" s="37">
        <v>57.45</v>
      </c>
      <c r="DA7" s="37">
        <v>57.01</v>
      </c>
      <c r="DB7" s="37">
        <v>60.27</v>
      </c>
      <c r="DC7" s="37">
        <v>71.97</v>
      </c>
      <c r="DD7" s="37">
        <v>70.59</v>
      </c>
      <c r="DE7" s="37">
        <v>69.67</v>
      </c>
      <c r="DF7" s="37">
        <v>84.58</v>
      </c>
      <c r="DG7" s="37">
        <v>84.84</v>
      </c>
      <c r="DH7" s="37">
        <v>85.49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0.04</v>
      </c>
      <c r="EK7" s="37">
        <v>7.0000000000000007E-2</v>
      </c>
      <c r="EL7" s="37">
        <v>0.02</v>
      </c>
      <c r="EM7" s="37">
        <v>2.0499999999999998</v>
      </c>
      <c r="EN7" s="37">
        <v>0.01</v>
      </c>
      <c r="EO7" s="37">
        <v>0.11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118</v>
      </c>
      <c r="C9" s="39" t="s">
        <v>119</v>
      </c>
      <c r="D9" s="39" t="s">
        <v>120</v>
      </c>
      <c r="E9" s="39" t="s">
        <v>121</v>
      </c>
      <c r="F9" s="39" t="s">
        <v>122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池田 裕貴</cp:lastModifiedBy>
  <cp:lastPrinted>2019-01-28T01:12:41Z</cp:lastPrinted>
  <dcterms:created xsi:type="dcterms:W3CDTF">2018-12-03T09:29:45Z</dcterms:created>
  <dcterms:modified xsi:type="dcterms:W3CDTF">2019-01-28T09:29:35Z</dcterms:modified>
  <cp:category/>
</cp:coreProperties>
</file>