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3114環境水道課\02_上下水道班\3114_02_02_水道経営\08_調査・報告\市町村振興課\経営比較分析表\29決算_四万十町_経営比較分析表\"/>
    </mc:Choice>
  </mc:AlternateContent>
  <workbookProtection workbookAlgorithmName="SHA-512" workbookHashValue="RjjF30/vCoyOx7IIOWIGp83prJje1d/Bfyhm2z936HtT4OSF+pcwHc96qRDytyKwZjVRwgxx9hyCCjkXWF0i4g==" workbookSaltValue="zWTmsN7jHCrTFvSExtMB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<sst xmlns="http://schemas.openxmlformats.org/spreadsheetml/2006/main" count="240" uniqueCount="126">
  <si>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</si>
  <si>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</si>
  <si>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</si>
  <si>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</si>
  <si>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</si>
  <si>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</si>
  <si>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</si>
  <si>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</si>
  <si>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</si>
  <si>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</si>
  <si>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</si>
  <si>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</si>
  <si>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</si>
  <si>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</si>
  <si>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</si>
  <si>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</si>
  <si>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</si>
  <si>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</si>
  <si>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</si>
  <si>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</si>
  <si>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</si>
  <si>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</si>
  <si>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</si>
  <si>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</si>
  <si>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</si>
  <si>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</si>
  <si>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</si>
  <si>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</si>
  <si>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</si>
  <si>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</si>
  <si>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</si>
  <si>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</si>
  <si>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</si>
  <si>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</si>
  <si>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</si>
  <si>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</si>
  <si>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</si>
  <si>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</si>
  <si>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</si>
  <si>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</si>
  <si>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</si>
  <si>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</si>
  <si>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</si>
  <si>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</si>
  <si>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</si>
  <si>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</si>
  <si>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</si>
  <si>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</si>
  <si>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</si>
  <si>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</si>
  <si>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</si>
  <si>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</si>
  <si>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</si>
  <si>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</si>
  <si>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</si>
  <si>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</si>
  <si>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</si>
  <si>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</si>
  <si>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</si>
  <si>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</si>
  <si>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</si>
  <si>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</si>
  <si>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</si>
  <si>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</si>
  <si>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</si>
  <si>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</si>
  <si>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</si>
  <si>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</si>
  <si>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</si>
  <si>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</si>
  <si>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</si>
  <si>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</si>
  <si>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</si>
  <si>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</si>
  <si>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</si>
  <si>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</si>
  <si>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</si>
  <si>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</si>
  <si>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</si>
  <si>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</si>
  <si>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</si>
  <si>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</si>
  <si>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</si>
  <si>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</si>
  <si>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</si>
  <si>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</si>
  <si>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</si>
  <si>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</si>
  <si>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</si>
  <si>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</si>
  <si>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</si>
  <si>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</si>
  <si>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</si>
  <si>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</si>
  <si>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</si>
  <si>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</si>
  <si>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</si>
  <si>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</si>
  <si>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</si>
  <si>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</si>
  <si>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</si>
  <si>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</si>
  <si>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</si>
  <si>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</si>
  <si>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</si>
  <si>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</si>
  <si>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</si>
  <si>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</si>
  <si>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</si>
  <si>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</si>
  <si>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</si>
  <si>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</si>
  <si>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</si>
  <si>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</si>
  <si>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</si>
  <si>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</si>
  <si>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</si>
  <si>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</si>
  <si>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</si>
  <si>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</si>
  <si>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</si>
  <si>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</si>
  <si>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</si>
  <si>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森ヶ内地区は平成７年より供用しているが、施設設備が簡易なことから、高額の修繕等は発生してない。
　現在、定期検査等の実施と適正な維持管理を行い安定した稼働をしている。</t>
    <phoneticPr fontId="4"/>
  </si>
  <si>
    <t>　使用人数が極めて少ないため、経営的には厳しいが、水環境保全のため今後も適切な維持管理を実施し、処理施設の長寿命化を図っていく。</t>
    <phoneticPr fontId="4"/>
  </si>
  <si>
    <t>四万十町の簡易排水施設は処理施設および管路ともに整備済みである。
  現在の主な支出は維持管理費用が主となっている。
　経費回収率、汚水処理原価及び施設利用率は供用開始当初から低値のまま推移しており類似団体平均と比べ低い。維持管理費用は一定に推移しているが、今後は使用人数の減少が予想され使用料収入も減少傾向にあり、収支不足を他会計繰入金に依存せざるを得ない状況にある。
　なお、⑦施設利用率(%)の27年度当該値については、データ・グラフには反映されていないが　6.67になり、使用人数の減少とともに低下している。</t>
    <rPh sb="99" eb="101">
      <t>ルイジ</t>
    </rPh>
    <rPh sb="101" eb="103">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</si>
</sst>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0C-49CA-B68A-DA03961552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0C-49CA-B68A-DA03961552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8.33</c:v>
                </c:pt>
                <c:pt idx="1">
                  <c:v>8.33</c:v>
                </c:pt>
                <c:pt idx="2" formatCode="#,##0.00;&quot;△&quot;#,##0.00">
                  <c:v>0</c:v>
                </c:pt>
                <c:pt idx="3">
                  <c:v>6.67</c:v>
                </c:pt>
                <c:pt idx="4">
                  <c:v>6.67</c:v>
                </c:pt>
              </c:numCache>
            </c:numRef>
          </c:val>
          <c:extLst>
            <c:ext xmlns:c16="http://schemas.microsoft.com/office/drawing/2014/chart" uri="{C3380CC4-5D6E-409C-BE32-E72D297353CC}">
              <c16:uniqueId val="{00000000-3A78-435D-830D-374E168386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c:ext xmlns:c16="http://schemas.microsoft.com/office/drawing/2014/chart" uri="{C3380CC4-5D6E-409C-BE32-E72D297353CC}">
              <c16:uniqueId val="{00000001-3A78-435D-830D-374E168386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46-4BDF-AEDF-CBFBBC6377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c:ext xmlns:c16="http://schemas.microsoft.com/office/drawing/2014/chart" uri="{C3380CC4-5D6E-409C-BE32-E72D297353CC}">
              <c16:uniqueId val="{00000001-BA46-4BDF-AEDF-CBFBBC6377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5C1-4FC9-8994-BEE83D72B2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1-4FC9-8994-BEE83D72B2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54-4B22-885B-F6CD8AA29A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4-4B22-885B-F6CD8AA29A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8-4AC5-9080-5A71E239FC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8-4AC5-9080-5A71E239FC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1-4FE9-B862-376E711D65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1-4FE9-B862-376E711D65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9-46CB-8DA7-35448BF1AB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9-46CB-8DA7-35448BF1AB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A-4808-AE01-26164E8376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c:ext xmlns:c16="http://schemas.microsoft.com/office/drawing/2014/chart" uri="{C3380CC4-5D6E-409C-BE32-E72D297353CC}">
              <c16:uniqueId val="{00000001-C60A-4808-AE01-26164E8376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32.22</c:v>
                </c:pt>
                <c:pt idx="1">
                  <c:v>28.99</c:v>
                </c:pt>
                <c:pt idx="2">
                  <c:v>25.78</c:v>
                </c:pt>
                <c:pt idx="3">
                  <c:v>24.36</c:v>
                </c:pt>
                <c:pt idx="4">
                  <c:v>25.61</c:v>
                </c:pt>
              </c:numCache>
            </c:numRef>
          </c:val>
          <c:extLst>
            <c:ext xmlns:c16="http://schemas.microsoft.com/office/drawing/2014/chart" uri="{C3380CC4-5D6E-409C-BE32-E72D297353CC}">
              <c16:uniqueId val="{00000000-4416-4947-AB90-D138F39287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c:ext xmlns:c16="http://schemas.microsoft.com/office/drawing/2014/chart" uri="{C3380CC4-5D6E-409C-BE32-E72D297353CC}">
              <c16:uniqueId val="{00000001-4416-4947-AB90-D138F39287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373.21</c:v>
                </c:pt>
                <c:pt idx="1">
                  <c:v>401.76</c:v>
                </c:pt>
                <c:pt idx="2">
                  <c:v>465.06</c:v>
                </c:pt>
                <c:pt idx="3">
                  <c:v>436.25</c:v>
                </c:pt>
                <c:pt idx="4">
                  <c:v>410</c:v>
                </c:pt>
              </c:numCache>
            </c:numRef>
          </c:val>
          <c:extLst>
            <c:ext xmlns:c16="http://schemas.microsoft.com/office/drawing/2014/chart" uri="{C3380CC4-5D6E-409C-BE32-E72D297353CC}">
              <c16:uniqueId val="{00000000-11CE-443F-A4F3-E279EAA478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c:ext xmlns:c16="http://schemas.microsoft.com/office/drawing/2014/chart" uri="{C3380CC4-5D6E-409C-BE32-E72D297353CC}">
              <c16:uniqueId val="{00000001-11CE-443F-A4F3-E279EAA478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6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四万十町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17528</v>
      </c>
      <c r="AM8" s="68"/>
      <c r="AN8" s="68"/>
      <c r="AO8" s="68"/>
      <c r="AP8" s="68"/>
      <c r="AQ8" s="68"/>
      <c r="AR8" s="68"/>
      <c r="AS8" s="68"/>
      <c r="AT8" s="67">
        <f>データ!T6</f>
        <v>642.29999999999995</v>
      </c>
      <c r="AU8" s="67"/>
      <c r="AV8" s="67"/>
      <c r="AW8" s="67"/>
      <c r="AX8" s="67"/>
      <c r="AY8" s="67"/>
      <c r="AZ8" s="67"/>
      <c r="BA8" s="67"/>
      <c r="BB8" s="67">
        <f>データ!U6</f>
        <v>27.29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7.0000000000000007E-2</v>
      </c>
      <c r="Q10" s="67"/>
      <c r="R10" s="67"/>
      <c r="S10" s="67"/>
      <c r="T10" s="67"/>
      <c r="U10" s="67"/>
      <c r="V10" s="67"/>
      <c r="W10" s="67">
        <f>データ!Q6</f>
        <v>88.89</v>
      </c>
      <c r="X10" s="67"/>
      <c r="Y10" s="67"/>
      <c r="Z10" s="67"/>
      <c r="AA10" s="67"/>
      <c r="AB10" s="67"/>
      <c r="AC10" s="67"/>
      <c r="AD10" s="68">
        <f>データ!R6</f>
        <v>2700</v>
      </c>
      <c r="AE10" s="68"/>
      <c r="AF10" s="68"/>
      <c r="AG10" s="68"/>
      <c r="AH10" s="68"/>
      <c r="AI10" s="68"/>
      <c r="AJ10" s="68"/>
      <c r="AK10" s="2"/>
      <c r="AL10" s="68">
        <f>データ!V6</f>
        <v>13</v>
      </c>
      <c r="AM10" s="68"/>
      <c r="AN10" s="68"/>
      <c r="AO10" s="68"/>
      <c r="AP10" s="68"/>
      <c r="AQ10" s="68"/>
      <c r="AR10" s="68"/>
      <c r="AS10" s="68"/>
      <c r="AT10" s="67">
        <f>データ!W6</f>
        <v>0.01</v>
      </c>
      <c r="AU10" s="67"/>
      <c r="AV10" s="67"/>
      <c r="AW10" s="67"/>
      <c r="AX10" s="67"/>
      <c r="AY10" s="67"/>
      <c r="AZ10" s="67"/>
      <c r="BA10" s="67"/>
      <c r="BB10" s="67">
        <f>データ!X6</f>
        <v>1300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OI5SMJIXF7SA51j2pB/h/Ht8l7z+RwakG4tJBFL3W0zzh+7U3Stx6h/f3agKlPDr5sh7+6Omwtzt8U5o84BHfw==" saltValue="4GtsuGcnCS7dSM2qDLx2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394122</v>
      </c>
      <c r="D6" s="32">
        <f t="shared" si="3"/>
        <v>47</v>
      </c>
      <c r="E6" s="32">
        <f t="shared" si="3"/>
        <v>17</v>
      </c>
      <c r="F6" s="32">
        <f t="shared" si="3"/>
        <v>8</v>
      </c>
      <c r="G6" s="32">
        <f t="shared" si="3"/>
        <v>0</v>
      </c>
      <c r="H6" s="32" t="str">
        <f t="shared" si="3"/>
        <v>高知県　四万十町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7.0000000000000007E-2</v>
      </c>
      <c r="Q6" s="33">
        <f t="shared" si="3"/>
        <v>88.89</v>
      </c>
      <c r="R6" s="33">
        <f t="shared" si="3"/>
        <v>2700</v>
      </c>
      <c r="S6" s="33">
        <f t="shared" si="3"/>
        <v>17528</v>
      </c>
      <c r="T6" s="33">
        <f t="shared" si="3"/>
        <v>642.29999999999995</v>
      </c>
      <c r="U6" s="33">
        <f t="shared" si="3"/>
        <v>27.29</v>
      </c>
      <c r="V6" s="33">
        <f t="shared" si="3"/>
        <v>13</v>
      </c>
      <c r="W6" s="33">
        <f t="shared" si="3"/>
        <v>0.01</v>
      </c>
      <c r="X6" s="33">
        <f t="shared" si="3"/>
        <v>1300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32.22</v>
      </c>
      <c r="BR6" s="34">
        <f t="shared" ref="BR6:BZ6" si="8">IF(BR7="",NA(),BR7)</f>
        <v>28.99</v>
      </c>
      <c r="BS6" s="34">
        <f t="shared" si="8"/>
        <v>25.78</v>
      </c>
      <c r="BT6" s="34">
        <f t="shared" si="8"/>
        <v>24.36</v>
      </c>
      <c r="BU6" s="34">
        <f t="shared" si="8"/>
        <v>25.61</v>
      </c>
      <c r="BV6" s="34">
        <f t="shared" si="8"/>
        <v>41.25</v>
      </c>
      <c r="BW6" s="34">
        <f t="shared" si="8"/>
        <v>39.99</v>
      </c>
      <c r="BX6" s="34">
        <f t="shared" si="8"/>
        <v>35.83</v>
      </c>
      <c r="BY6" s="34">
        <f t="shared" si="8"/>
        <v>37.06</v>
      </c>
      <c r="BZ6" s="34">
        <f t="shared" si="8"/>
        <v>41.35</v>
      </c>
      <c r="CA6" s="33" t="str">
        <f>IF(CA7="","",IF(CA7="-","【-】","【"&amp;SUBSTITUTE(TEXT(CA7,"#,##0.00"),"-","△")&amp;"】"))</f>
        <v>【41.35】</v>
      </c>
      <c r="CB6" s="34">
        <f>IF(CB7="",NA(),CB7)</f>
        <v>373.21</v>
      </c>
      <c r="CC6" s="34">
        <f t="shared" ref="CC6:CK6" si="9">IF(CC7="",NA(),CC7)</f>
        <v>401.76</v>
      </c>
      <c r="CD6" s="34">
        <f t="shared" si="9"/>
        <v>465.06</v>
      </c>
      <c r="CE6" s="34">
        <f t="shared" si="9"/>
        <v>436.25</v>
      </c>
      <c r="CF6" s="34">
        <f t="shared" si="9"/>
        <v>410</v>
      </c>
      <c r="CG6" s="34">
        <f t="shared" si="9"/>
        <v>457.42</v>
      </c>
      <c r="CH6" s="34">
        <f t="shared" si="9"/>
        <v>477.5</v>
      </c>
      <c r="CI6" s="34">
        <f t="shared" si="9"/>
        <v>528.37</v>
      </c>
      <c r="CJ6" s="34">
        <f t="shared" si="9"/>
        <v>514.20000000000005</v>
      </c>
      <c r="CK6" s="34">
        <f t="shared" si="9"/>
        <v>456.7</v>
      </c>
      <c r="CL6" s="33" t="str">
        <f>IF(CL7="","",IF(CL7="-","【-】","【"&amp;SUBSTITUTE(TEXT(CL7,"#,##0.00"),"-","△")&amp;"】"))</f>
        <v>【456.70】</v>
      </c>
      <c r="CM6" s="34">
        <f>IF(CM7="",NA(),CM7)</f>
        <v>8.33</v>
      </c>
      <c r="CN6" s="34">
        <f t="shared" ref="CN6:CV6" si="10">IF(CN7="",NA(),CN7)</f>
        <v>8.33</v>
      </c>
      <c r="CO6" s="33">
        <f t="shared" si="10"/>
        <v>0</v>
      </c>
      <c r="CP6" s="34">
        <f t="shared" si="10"/>
        <v>6.67</v>
      </c>
      <c r="CQ6" s="34">
        <f t="shared" si="10"/>
        <v>6.67</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394122</v>
      </c>
      <c r="D7" s="36">
        <v>47</v>
      </c>
      <c r="E7" s="36">
        <v>17</v>
      </c>
      <c r="F7" s="36">
        <v>8</v>
      </c>
      <c r="G7" s="36">
        <v>0</v>
      </c>
      <c r="H7" s="36" t="s">
        <v>110</v>
      </c>
      <c r="I7" s="36" t="s">
        <v>111</v>
      </c>
      <c r="J7" s="36" t="s">
        <v>112</v>
      </c>
      <c r="K7" s="36" t="s">
        <v>113</v>
      </c>
      <c r="L7" s="36" t="s">
        <v>114</v>
      </c>
      <c r="M7" s="36" t="s">
        <v>115</v>
      </c>
      <c r="N7" s="37" t="s">
        <v>116</v>
      </c>
      <c r="O7" s="37" t="s">
        <v>117</v>
      </c>
      <c r="P7" s="37">
        <v>7.0000000000000007E-2</v>
      </c>
      <c r="Q7" s="37">
        <v>88.89</v>
      </c>
      <c r="R7" s="37">
        <v>2700</v>
      </c>
      <c r="S7" s="37">
        <v>17528</v>
      </c>
      <c r="T7" s="37">
        <v>642.29999999999995</v>
      </c>
      <c r="U7" s="37">
        <v>27.29</v>
      </c>
      <c r="V7" s="37">
        <v>13</v>
      </c>
      <c r="W7" s="37">
        <v>0.01</v>
      </c>
      <c r="X7" s="37">
        <v>1300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32.22</v>
      </c>
      <c r="BR7" s="37">
        <v>28.99</v>
      </c>
      <c r="BS7" s="37">
        <v>25.78</v>
      </c>
      <c r="BT7" s="37">
        <v>24.36</v>
      </c>
      <c r="BU7" s="37">
        <v>25.61</v>
      </c>
      <c r="BV7" s="37">
        <v>41.25</v>
      </c>
      <c r="BW7" s="37">
        <v>39.99</v>
      </c>
      <c r="BX7" s="37">
        <v>35.83</v>
      </c>
      <c r="BY7" s="37">
        <v>37.06</v>
      </c>
      <c r="BZ7" s="37">
        <v>41.35</v>
      </c>
      <c r="CA7" s="37">
        <v>41.35</v>
      </c>
      <c r="CB7" s="37">
        <v>373.21</v>
      </c>
      <c r="CC7" s="37">
        <v>401.76</v>
      </c>
      <c r="CD7" s="37">
        <v>465.06</v>
      </c>
      <c r="CE7" s="37">
        <v>436.25</v>
      </c>
      <c r="CF7" s="37">
        <v>410</v>
      </c>
      <c r="CG7" s="37">
        <v>457.42</v>
      </c>
      <c r="CH7" s="37">
        <v>477.5</v>
      </c>
      <c r="CI7" s="37">
        <v>528.37</v>
      </c>
      <c r="CJ7" s="37">
        <v>514.20000000000005</v>
      </c>
      <c r="CK7" s="37">
        <v>456.7</v>
      </c>
      <c r="CL7" s="37">
        <v>456.7</v>
      </c>
      <c r="CM7" s="37">
        <v>8.33</v>
      </c>
      <c r="CN7" s="37">
        <v>8.33</v>
      </c>
      <c r="CO7" s="37">
        <v>0</v>
      </c>
      <c r="CP7" s="37">
        <v>6.67</v>
      </c>
      <c r="CQ7" s="37">
        <v>6.67</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高知県中西部電算協議会</cp:lastModifiedBy>
  <dcterms:created xsi:type="dcterms:W3CDTF">2018-12-03T09:36:00Z</dcterms:created>
  <dcterms:modified xsi:type="dcterms:W3CDTF">2019-01-23T00:40:28Z</dcterms:modified>
  <cp:category/>
</cp:coreProperties>
</file>