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建設)水道係\■■■R3年度\C_調査・報告関係\県\市町村振興課\経営分析表の分析等について\"/>
    </mc:Choice>
  </mc:AlternateContent>
  <workbookProtection workbookAlgorithmName="SHA-512" workbookHashValue="UNjmmy+zApdpF3O+P7I4EsdqHsTAIOEtHgj/Ow+bc5slm1gk2F41AcmylWGDFaerPlDSjZ0YpUT5uuoVBbfW2A==" workbookSaltValue="Spg18ABBOhqA646pHrmJKA==" workbookSpinCount="100000" lockStructure="1"/>
  <bookViews>
    <workbookView xWindow="0" yWindow="0" windowWidth="28800" windowHeight="11910"/>
  </bookViews>
  <sheets>
    <sheet name="法適用_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W10" i="4"/>
  <c r="P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<sst xmlns="http://schemas.openxmlformats.org/spreadsheetml/2006/main" count="228" uniqueCount="114">
  <si>
    <t>経営比較分析表（令和2年度決算）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</si>
  <si>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</si>
  <si>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</si>
  <si>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</si>
  <si>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</si>
  <si>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</si>
  <si>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</si>
  <si>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</si>
  <si>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</si>
  <si>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</si>
  <si>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</si>
  <si>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</si>
  <si>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</si>
  <si>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</si>
  <si>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</si>
  <si>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</si>
  <si>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</si>
  <si>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</si>
  <si>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</si>
  <si>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</si>
  <si>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</si>
  <si>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</si>
  <si>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</si>
  <si>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</si>
  <si>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</si>
  <si>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</si>
  <si>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</si>
  <si>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</si>
  <si>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</si>
  <si>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</si>
  <si>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</si>
  <si>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</si>
  <si>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</si>
  <si>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</si>
  <si>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</si>
  <si>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</si>
  <si>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</si>
  <si>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</si>
  <si>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</si>
  <si>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</si>
  <si>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</si>
  <si>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</si>
  <si>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</si>
  <si>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</si>
  <si>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</si>
  <si>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</si>
  <si>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</si>
  <si>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</si>
  <si>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</si>
  <si>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</si>
  <si>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</si>
  <si>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</si>
  <si>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</si>
  <si>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</si>
  <si>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</si>
  <si>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</si>
  <si>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</si>
  <si>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</si>
  <si>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</si>
  <si>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</si>
  <si>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</si>
  <si>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</si>
  <si>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</si>
  <si>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</si>
  <si>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</si>
  <si>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</si>
  <si>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</si>
  <si>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</si>
  <si>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</si>
  <si>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</si>
  <si>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</si>
  <si>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</si>
  <si>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</si>
  <si>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</si>
  <si>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</si>
  <si>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</si>
  <si>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</si>
  <si>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</si>
  <si>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</si>
  <si>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</si>
  <si>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</si>
  <si>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</si>
  <si>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</si>
  <si>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</si>
  <si>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</si>
  <si>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</si>
  <si>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</si>
  <si>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</si>
  <si>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</si>
  <si>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</si>
  <si>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</si>
  <si>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</si>
  <si>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</si>
  <si>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高知県　黒潮町</t>
  </si>
  <si>
    <t>法適用</t>
  </si>
  <si>
    <t>水道事業</t>
  </si>
  <si>
    <t>末端給水事業</t>
  </si>
  <si>
    <t>A7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</si>
  <si>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</si>
  <si>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</si>
  <si>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</si>
  <si>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</si>
  <si>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</si>
  <si>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</si>
  <si>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</si>
  <si>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</si>
  <si>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</si>
  <si>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</si>
  <si>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</si>
  <si>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</si>
  <si>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</si>
  <si>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経常収支比率、料金回収率が増加傾向にあり良い兆しが見えるが、有収率が減少しているため漏水原因の特定を図り、改善を行う必要があると考える。</t>
    <rPh sb="0" eb="2">
      <t>ケイジョウ</t>
    </rPh>
    <rPh sb="2" eb="4">
      <t>シュウシ</t>
    </rPh>
    <rPh sb="4" eb="6">
      <t>ヒリツ</t>
    </rPh>
    <rPh sb="7" eb="9">
      <t>リョウキン</t>
    </rPh>
    <rPh sb="9" eb="11">
      <t>カイシュウ</t>
    </rPh>
    <rPh sb="11" eb="12">
      <t>リツ</t>
    </rPh>
    <rPh sb="13" eb="15">
      <t>ゾウカ</t>
    </rPh>
    <rPh sb="15" eb="17">
      <t>ケイコウ</t>
    </rPh>
    <rPh sb="20" eb="21">
      <t>ヨ</t>
    </rPh>
    <rPh sb="22" eb="23">
      <t>キザ</t>
    </rPh>
    <rPh sb="25" eb="26">
      <t>ミ</t>
    </rPh>
    <rPh sb="30" eb="33">
      <t>ユウシュウリツ</t>
    </rPh>
    <rPh sb="34" eb="36">
      <t>ゲンショウ</t>
    </rPh>
    <rPh sb="42" eb="44">
      <t>ロウスイ</t>
    </rPh>
    <rPh sb="44" eb="46">
      <t>ゲンイン</t>
    </rPh>
    <rPh sb="47" eb="49">
      <t>トクテイ</t>
    </rPh>
    <rPh sb="50" eb="51">
      <t>ハカ</t>
    </rPh>
    <rPh sb="53" eb="55">
      <t>カイゼン</t>
    </rPh>
    <rPh sb="56" eb="57">
      <t>オコナ</t>
    </rPh>
    <rPh sb="58" eb="60">
      <t>ヒツヨウ</t>
    </rPh>
    <rPh sb="64" eb="65">
      <t>カンガ</t>
    </rPh>
    <phoneticPr fontId="4"/>
  </si>
  <si>
    <t>水道施設耐震化更新計画に沿って計画的に管路・施設の更新を行って行く。</t>
    <rPh sb="0" eb="2">
      <t>スイドウ</t>
    </rPh>
    <rPh sb="2" eb="4">
      <t>シセツ</t>
    </rPh>
    <rPh sb="4" eb="7">
      <t>タイシンカ</t>
    </rPh>
    <rPh sb="7" eb="9">
      <t>コウシン</t>
    </rPh>
    <rPh sb="9" eb="11">
      <t>ケイカク</t>
    </rPh>
    <rPh sb="12" eb="13">
      <t>ソ</t>
    </rPh>
    <rPh sb="15" eb="18">
      <t>ケイカクテキ</t>
    </rPh>
    <rPh sb="19" eb="21">
      <t>カンロ</t>
    </rPh>
    <rPh sb="22" eb="24">
      <t>シセツ</t>
    </rPh>
    <rPh sb="25" eb="27">
      <t>コウシン</t>
    </rPh>
    <rPh sb="28" eb="29">
      <t>オコナ</t>
    </rPh>
    <rPh sb="31" eb="32">
      <t>イ</t>
    </rPh>
    <phoneticPr fontId="4"/>
  </si>
  <si>
    <t>上記のことを踏まえ、将来にわたり安全で良質な水を安定的に供給するため、経営状況の分析を行うとともに施設計画的な更新を行い、健全な会計運営を行います。</t>
    <rPh sb="0" eb="2">
      <t>ジョウキ</t>
    </rPh>
    <rPh sb="6" eb="7">
      <t>フ</t>
    </rPh>
    <rPh sb="10" eb="12">
      <t>ショウライ</t>
    </rPh>
    <rPh sb="16" eb="18">
      <t>アンゼン</t>
    </rPh>
    <rPh sb="19" eb="21">
      <t>リョウシツ</t>
    </rPh>
    <rPh sb="22" eb="23">
      <t>ミズ</t>
    </rPh>
    <rPh sb="24" eb="27">
      <t>アンテイテキ</t>
    </rPh>
    <rPh sb="28" eb="30">
      <t>キョウキュウ</t>
    </rPh>
    <rPh sb="35" eb="37">
      <t>ケイエイ</t>
    </rPh>
    <rPh sb="37" eb="39">
      <t>ジョウキョウ</t>
    </rPh>
    <rPh sb="40" eb="42">
      <t>ブンセキ</t>
    </rPh>
    <rPh sb="43" eb="44">
      <t>オコナ</t>
    </rPh>
    <rPh sb="49" eb="51">
      <t>シセツ</t>
    </rPh>
    <rPh sb="51" eb="54">
      <t>ケイカクテキ</t>
    </rPh>
    <rPh sb="55" eb="57">
      <t>コウシン</t>
    </rPh>
    <rPh sb="58" eb="59">
      <t>オコナ</t>
    </rPh>
    <rPh sb="61" eb="63">
      <t>ケンゼン</t>
    </rPh>
    <rPh sb="64" eb="66">
      <t>カイケイ</t>
    </rPh>
    <rPh sb="66" eb="68">
      <t>ウンエイ</t>
    </rPh>
    <rPh sb="69" eb="70">
      <t>オコナ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</si>
</sst>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DE-44EB-8823-524A153B0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604456"/>
        <c:axId val="537604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0.47</c:v>
                </c:pt>
                <c:pt idx="1">
                  <c:v>0.39</c:v>
                </c:pt>
                <c:pt idx="2">
                  <c:v>0.43</c:v>
                </c:pt>
                <c:pt idx="3">
                  <c:v>0.42</c:v>
                </c:pt>
                <c:pt idx="4">
                  <c:v>0.44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BDE-44EB-8823-524A153B0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604456"/>
        <c:axId val="537604848"/>
      </c:lineChart>
      <c:dateAx>
        <c:axId val="537604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37604848"/>
        <c:crosses val="autoZero"/>
        <c:auto val="1"/>
        <c:lblOffset val="100"/>
        <c:baseTimeUnit val="years"/>
      </c:dateAx>
      <c:valAx>
        <c:axId val="537604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37604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42.74</c:v>
                </c:pt>
                <c:pt idx="1">
                  <c:v>42.08</c:v>
                </c:pt>
                <c:pt idx="2">
                  <c:v>40.090000000000003</c:v>
                </c:pt>
                <c:pt idx="3">
                  <c:v>38.729999999999997</c:v>
                </c:pt>
                <c:pt idx="4">
                  <c:v>39.090000000000003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FF-47AE-A297-1EFC01D2A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659192"/>
        <c:axId val="500659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54.24</c:v>
                </c:pt>
                <c:pt idx="1">
                  <c:v>55.88</c:v>
                </c:pt>
                <c:pt idx="2">
                  <c:v>55.22</c:v>
                </c:pt>
                <c:pt idx="3">
                  <c:v>54.05</c:v>
                </c:pt>
                <c:pt idx="4">
                  <c:v>54.43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6FF-47AE-A297-1EFC01D2A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659192"/>
        <c:axId val="500659976"/>
      </c:lineChart>
      <c:dateAx>
        <c:axId val="5006591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00659976"/>
        <c:crosses val="autoZero"/>
        <c:auto val="1"/>
        <c:lblOffset val="100"/>
        <c:baseTimeUnit val="years"/>
      </c:dateAx>
      <c:valAx>
        <c:axId val="500659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00659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80.239999999999995</c:v>
                </c:pt>
                <c:pt idx="1">
                  <c:v>80.099999999999994</c:v>
                </c:pt>
                <c:pt idx="2">
                  <c:v>80.27</c:v>
                </c:pt>
                <c:pt idx="3">
                  <c:v>80.11</c:v>
                </c:pt>
                <c:pt idx="4">
                  <c:v>79.87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CD-4A26-8F24-51D5948E5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658800"/>
        <c:axId val="500665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81.680000000000007</c:v>
                </c:pt>
                <c:pt idx="1">
                  <c:v>80.989999999999995</c:v>
                </c:pt>
                <c:pt idx="2">
                  <c:v>80.930000000000007</c:v>
                </c:pt>
                <c:pt idx="3">
                  <c:v>80.510000000000005</c:v>
                </c:pt>
                <c:pt idx="4">
                  <c:v>79.44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6CD-4A26-8F24-51D5948E5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658800"/>
        <c:axId val="500665856"/>
      </c:lineChart>
      <c:dateAx>
        <c:axId val="50065880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00665856"/>
        <c:crosses val="autoZero"/>
        <c:auto val="1"/>
        <c:lblOffset val="100"/>
        <c:baseTimeUnit val="years"/>
      </c:dateAx>
      <c:valAx>
        <c:axId val="500665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006588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100.73</c:v>
                </c:pt>
                <c:pt idx="1">
                  <c:v>98.64</c:v>
                </c:pt>
                <c:pt idx="2">
                  <c:v>102.07</c:v>
                </c:pt>
                <c:pt idx="3">
                  <c:v>105.99</c:v>
                </c:pt>
                <c:pt idx="4">
                  <c:v>113.16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AA-4325-8554-E8A7FA395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593872"/>
        <c:axId val="5375950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111.34</c:v>
                </c:pt>
                <c:pt idx="1">
                  <c:v>110.02</c:v>
                </c:pt>
                <c:pt idx="2">
                  <c:v>108.76</c:v>
                </c:pt>
                <c:pt idx="3">
                  <c:v>108.46</c:v>
                </c:pt>
                <c:pt idx="4">
                  <c:v>109.02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4AA-4325-8554-E8A7FA395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593872"/>
        <c:axId val="537595048"/>
      </c:lineChart>
      <c:dateAx>
        <c:axId val="5375938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37595048"/>
        <c:crosses val="autoZero"/>
        <c:auto val="1"/>
        <c:lblOffset val="100"/>
        <c:baseTimeUnit val="years"/>
      </c:dateAx>
      <c:valAx>
        <c:axId val="5375950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375938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45.29</c:v>
                </c:pt>
                <c:pt idx="1">
                  <c:v>45.79</c:v>
                </c:pt>
                <c:pt idx="2">
                  <c:v>44.98</c:v>
                </c:pt>
                <c:pt idx="3">
                  <c:v>46.48</c:v>
                </c:pt>
                <c:pt idx="4">
                  <c:v>48.01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7C7-47E4-ADF8-E6E631A87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600928"/>
        <c:axId val="537594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48.14</c:v>
                </c:pt>
                <c:pt idx="1">
                  <c:v>46.61</c:v>
                </c:pt>
                <c:pt idx="2">
                  <c:v>47.97</c:v>
                </c:pt>
                <c:pt idx="3">
                  <c:v>49.12</c:v>
                </c:pt>
                <c:pt idx="4">
                  <c:v>49.39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7C7-47E4-ADF8-E6E631A87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600928"/>
        <c:axId val="537594656"/>
      </c:lineChart>
      <c:dateAx>
        <c:axId val="5376009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37594656"/>
        <c:crosses val="autoZero"/>
        <c:auto val="1"/>
        <c:lblOffset val="100"/>
        <c:baseTimeUnit val="years"/>
      </c:dateAx>
      <c:valAx>
        <c:axId val="537594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376009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ACB-4B6D-B710-8AD7AEF86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595440"/>
        <c:axId val="537599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11.13</c:v>
                </c:pt>
                <c:pt idx="1">
                  <c:v>10.84</c:v>
                </c:pt>
                <c:pt idx="2">
                  <c:v>15.33</c:v>
                </c:pt>
                <c:pt idx="3">
                  <c:v>16.760000000000002</c:v>
                </c:pt>
                <c:pt idx="4">
                  <c:v>18.57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ACB-4B6D-B710-8AD7AEF86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595440"/>
        <c:axId val="537599360"/>
      </c:lineChart>
      <c:dateAx>
        <c:axId val="53759544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37599360"/>
        <c:crosses val="autoZero"/>
        <c:auto val="1"/>
        <c:lblOffset val="100"/>
        <c:baseTimeUnit val="years"/>
      </c:dateAx>
      <c:valAx>
        <c:axId val="537599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375954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B3C-4368-BA34-401B3D2A7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602104"/>
        <c:axId val="537596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10.130000000000001</c:v>
                </c:pt>
                <c:pt idx="1">
                  <c:v>7.31</c:v>
                </c:pt>
                <c:pt idx="2">
                  <c:v>7.48</c:v>
                </c:pt>
                <c:pt idx="3">
                  <c:v>11.94</c:v>
                </c:pt>
                <c:pt idx="4">
                  <c:v>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B3C-4368-BA34-401B3D2A7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602104"/>
        <c:axId val="537596616"/>
      </c:lineChart>
      <c:dateAx>
        <c:axId val="5376021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37596616"/>
        <c:crosses val="autoZero"/>
        <c:auto val="1"/>
        <c:lblOffset val="100"/>
        <c:baseTimeUnit val="years"/>
      </c:dateAx>
      <c:valAx>
        <c:axId val="5375966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37602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247.26</c:v>
                </c:pt>
                <c:pt idx="1">
                  <c:v>251.35</c:v>
                </c:pt>
                <c:pt idx="2">
                  <c:v>184.43</c:v>
                </c:pt>
                <c:pt idx="3">
                  <c:v>242.54</c:v>
                </c:pt>
                <c:pt idx="4">
                  <c:v>253.61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8F-4137-A574-3C709AC16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597008"/>
        <c:axId val="537604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388.67</c:v>
                </c:pt>
                <c:pt idx="1">
                  <c:v>355.27</c:v>
                </c:pt>
                <c:pt idx="2">
                  <c:v>359.7</c:v>
                </c:pt>
                <c:pt idx="3">
                  <c:v>362.93</c:v>
                </c:pt>
                <c:pt idx="4">
                  <c:v>371.81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8F-4137-A574-3C709AC16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597008"/>
        <c:axId val="537604064"/>
      </c:lineChart>
      <c:dateAx>
        <c:axId val="53759700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37604064"/>
        <c:crosses val="autoZero"/>
        <c:auto val="1"/>
        <c:lblOffset val="100"/>
        <c:baseTimeUnit val="years"/>
      </c:dateAx>
      <c:valAx>
        <c:axId val="5376040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375970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877.9</c:v>
                </c:pt>
                <c:pt idx="1">
                  <c:v>918.7</c:v>
                </c:pt>
                <c:pt idx="2">
                  <c:v>780.29</c:v>
                </c:pt>
                <c:pt idx="3">
                  <c:v>773.5</c:v>
                </c:pt>
                <c:pt idx="4">
                  <c:v>734.8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9C-4006-A0CB-856E1D87F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591912"/>
        <c:axId val="537592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422.5</c:v>
                </c:pt>
                <c:pt idx="1">
                  <c:v>458.27</c:v>
                </c:pt>
                <c:pt idx="2">
                  <c:v>447.01</c:v>
                </c:pt>
                <c:pt idx="3">
                  <c:v>439.05</c:v>
                </c:pt>
                <c:pt idx="4">
                  <c:v>465.85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19C-4006-A0CB-856E1D87F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591912"/>
        <c:axId val="537592304"/>
      </c:lineChart>
      <c:dateAx>
        <c:axId val="5375919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37592304"/>
        <c:crosses val="autoZero"/>
        <c:auto val="1"/>
        <c:lblOffset val="100"/>
        <c:baseTimeUnit val="years"/>
      </c:dateAx>
      <c:valAx>
        <c:axId val="5375923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375919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96.54</c:v>
                </c:pt>
                <c:pt idx="1">
                  <c:v>93.81</c:v>
                </c:pt>
                <c:pt idx="2">
                  <c:v>98.96</c:v>
                </c:pt>
                <c:pt idx="3">
                  <c:v>104.04</c:v>
                </c:pt>
                <c:pt idx="4">
                  <c:v>112.22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5F-4B75-BF61-CD263C29F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596224"/>
        <c:axId val="537598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101.64</c:v>
                </c:pt>
                <c:pt idx="1">
                  <c:v>96.77</c:v>
                </c:pt>
                <c:pt idx="2">
                  <c:v>95.81</c:v>
                </c:pt>
                <c:pt idx="3">
                  <c:v>95.26</c:v>
                </c:pt>
                <c:pt idx="4">
                  <c:v>92.39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E5F-4B75-BF61-CD263C29F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596224"/>
        <c:axId val="537598576"/>
      </c:lineChart>
      <c:dateAx>
        <c:axId val="53759622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37598576"/>
        <c:crosses val="autoZero"/>
        <c:auto val="1"/>
        <c:lblOffset val="100"/>
        <c:baseTimeUnit val="years"/>
      </c:dateAx>
      <c:valAx>
        <c:axId val="537598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375962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124.22</c:v>
                </c:pt>
                <c:pt idx="1">
                  <c:v>128.01</c:v>
                </c:pt>
                <c:pt idx="2">
                  <c:v>152.59</c:v>
                </c:pt>
                <c:pt idx="3">
                  <c:v>147.49</c:v>
                </c:pt>
                <c:pt idx="4">
                  <c:v>136.5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D69-4EA7-BD04-CB5FC1A2B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600144"/>
        <c:axId val="537600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179.16</c:v>
                </c:pt>
                <c:pt idx="1">
                  <c:v>187.18</c:v>
                </c:pt>
                <c:pt idx="2">
                  <c:v>189.58</c:v>
                </c:pt>
                <c:pt idx="3">
                  <c:v>192.82</c:v>
                </c:pt>
                <c:pt idx="4">
                  <c:v>192.98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D69-4EA7-BD04-CB5FC1A2B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600144"/>
        <c:axId val="537600536"/>
      </c:lineChart>
      <c:dateAx>
        <c:axId val="537600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537600536"/>
        <c:crosses val="autoZero"/>
        <c:auto val="1"/>
        <c:lblOffset val="100"/>
        <c:baseTimeUnit val="years"/>
      </c:dateAx>
      <c:valAx>
        <c:axId val="537600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537600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【110.27】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【260.31】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【275.67】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【166.40】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【20.63】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O43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84" t="s">
        <v>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</row>
    <row r="3" spans="1:78" ht="9.75" customHeight="1" x14ac:dyDescent="0.15">
      <c r="A3" s="2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</row>
    <row r="4" spans="1:78" ht="9.75" customHeight="1" x14ac:dyDescent="0.15">
      <c r="A4" s="2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85" t="str">
        <f>データ!H6</f>
        <v>高知県　黒潮町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6"/>
      <c r="AE6" s="86"/>
      <c r="AF6" s="86"/>
      <c r="AG6" s="86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76" t="s">
        <v>1</v>
      </c>
      <c r="C7" s="77"/>
      <c r="D7" s="77"/>
      <c r="E7" s="77"/>
      <c r="F7" s="77"/>
      <c r="G7" s="77"/>
      <c r="H7" s="77"/>
      <c r="I7" s="76" t="s">
        <v>2</v>
      </c>
      <c r="J7" s="77"/>
      <c r="K7" s="77"/>
      <c r="L7" s="77"/>
      <c r="M7" s="77"/>
      <c r="N7" s="77"/>
      <c r="O7" s="78"/>
      <c r="P7" s="79" t="s">
        <v>3</v>
      </c>
      <c r="Q7" s="79"/>
      <c r="R7" s="79"/>
      <c r="S7" s="79"/>
      <c r="T7" s="79"/>
      <c r="U7" s="79"/>
      <c r="V7" s="79"/>
      <c r="W7" s="79" t="s">
        <v>4</v>
      </c>
      <c r="X7" s="79"/>
      <c r="Y7" s="79"/>
      <c r="Z7" s="79"/>
      <c r="AA7" s="79"/>
      <c r="AB7" s="79"/>
      <c r="AC7" s="79"/>
      <c r="AD7" s="79" t="s">
        <v>5</v>
      </c>
      <c r="AE7" s="79"/>
      <c r="AF7" s="79"/>
      <c r="AG7" s="79"/>
      <c r="AH7" s="79"/>
      <c r="AI7" s="79"/>
      <c r="AJ7" s="79"/>
      <c r="AK7" s="4"/>
      <c r="AL7" s="79" t="s">
        <v>6</v>
      </c>
      <c r="AM7" s="79"/>
      <c r="AN7" s="79"/>
      <c r="AO7" s="79"/>
      <c r="AP7" s="79"/>
      <c r="AQ7" s="79"/>
      <c r="AR7" s="79"/>
      <c r="AS7" s="79"/>
      <c r="AT7" s="76" t="s">
        <v>7</v>
      </c>
      <c r="AU7" s="77"/>
      <c r="AV7" s="77"/>
      <c r="AW7" s="77"/>
      <c r="AX7" s="77"/>
      <c r="AY7" s="77"/>
      <c r="AZ7" s="77"/>
      <c r="BA7" s="77"/>
      <c r="BB7" s="79" t="s">
        <v>8</v>
      </c>
      <c r="BC7" s="79"/>
      <c r="BD7" s="79"/>
      <c r="BE7" s="79"/>
      <c r="BF7" s="79"/>
      <c r="BG7" s="79"/>
      <c r="BH7" s="79"/>
      <c r="BI7" s="79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80" t="str">
        <f>データ!$I$6</f>
        <v>法適用</v>
      </c>
      <c r="C8" s="81"/>
      <c r="D8" s="81"/>
      <c r="E8" s="81"/>
      <c r="F8" s="81"/>
      <c r="G8" s="81"/>
      <c r="H8" s="81"/>
      <c r="I8" s="80" t="str">
        <f>データ!$J$6</f>
        <v>水道事業</v>
      </c>
      <c r="J8" s="81"/>
      <c r="K8" s="81"/>
      <c r="L8" s="81"/>
      <c r="M8" s="81"/>
      <c r="N8" s="81"/>
      <c r="O8" s="82"/>
      <c r="P8" s="83" t="str">
        <f>データ!$K$6</f>
        <v>末端給水事業</v>
      </c>
      <c r="Q8" s="83"/>
      <c r="R8" s="83"/>
      <c r="S8" s="83"/>
      <c r="T8" s="83"/>
      <c r="U8" s="83"/>
      <c r="V8" s="83"/>
      <c r="W8" s="83" t="str">
        <f>データ!$L$6</f>
        <v>A7</v>
      </c>
      <c r="X8" s="83"/>
      <c r="Y8" s="83"/>
      <c r="Z8" s="83"/>
      <c r="AA8" s="83"/>
      <c r="AB8" s="83"/>
      <c r="AC8" s="83"/>
      <c r="AD8" s="83" t="str">
        <f>データ!$M$6</f>
        <v>非設置</v>
      </c>
      <c r="AE8" s="83"/>
      <c r="AF8" s="83"/>
      <c r="AG8" s="83"/>
      <c r="AH8" s="83"/>
      <c r="AI8" s="83"/>
      <c r="AJ8" s="83"/>
      <c r="AK8" s="4"/>
      <c r="AL8" s="71">
        <f>データ!$R$6</f>
        <v>10859</v>
      </c>
      <c r="AM8" s="71"/>
      <c r="AN8" s="71"/>
      <c r="AO8" s="71"/>
      <c r="AP8" s="71"/>
      <c r="AQ8" s="71"/>
      <c r="AR8" s="71"/>
      <c r="AS8" s="71"/>
      <c r="AT8" s="67">
        <f>データ!$S$6</f>
        <v>188.46</v>
      </c>
      <c r="AU8" s="68"/>
      <c r="AV8" s="68"/>
      <c r="AW8" s="68"/>
      <c r="AX8" s="68"/>
      <c r="AY8" s="68"/>
      <c r="AZ8" s="68"/>
      <c r="BA8" s="68"/>
      <c r="BB8" s="70">
        <f>データ!$T$6</f>
        <v>57.62</v>
      </c>
      <c r="BC8" s="70"/>
      <c r="BD8" s="70"/>
      <c r="BE8" s="70"/>
      <c r="BF8" s="70"/>
      <c r="BG8" s="70"/>
      <c r="BH8" s="70"/>
      <c r="BI8" s="70"/>
      <c r="BJ8" s="3"/>
      <c r="BK8" s="3"/>
      <c r="BL8" s="74" t="s">
        <v>10</v>
      </c>
      <c r="BM8" s="75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76" t="s">
        <v>12</v>
      </c>
      <c r="C9" s="77"/>
      <c r="D9" s="77"/>
      <c r="E9" s="77"/>
      <c r="F9" s="77"/>
      <c r="G9" s="77"/>
      <c r="H9" s="77"/>
      <c r="I9" s="76" t="s">
        <v>13</v>
      </c>
      <c r="J9" s="77"/>
      <c r="K9" s="77"/>
      <c r="L9" s="77"/>
      <c r="M9" s="77"/>
      <c r="N9" s="77"/>
      <c r="O9" s="78"/>
      <c r="P9" s="79" t="s">
        <v>14</v>
      </c>
      <c r="Q9" s="79"/>
      <c r="R9" s="79"/>
      <c r="S9" s="79"/>
      <c r="T9" s="79"/>
      <c r="U9" s="79"/>
      <c r="V9" s="79"/>
      <c r="W9" s="79" t="s">
        <v>15</v>
      </c>
      <c r="X9" s="79"/>
      <c r="Y9" s="79"/>
      <c r="Z9" s="79"/>
      <c r="AA9" s="79"/>
      <c r="AB9" s="79"/>
      <c r="AC9" s="79"/>
      <c r="AD9" s="2"/>
      <c r="AE9" s="2"/>
      <c r="AF9" s="2"/>
      <c r="AG9" s="2"/>
      <c r="AH9" s="4"/>
      <c r="AI9" s="4"/>
      <c r="AJ9" s="4"/>
      <c r="AK9" s="4"/>
      <c r="AL9" s="79" t="s">
        <v>16</v>
      </c>
      <c r="AM9" s="79"/>
      <c r="AN9" s="79"/>
      <c r="AO9" s="79"/>
      <c r="AP9" s="79"/>
      <c r="AQ9" s="79"/>
      <c r="AR9" s="79"/>
      <c r="AS9" s="79"/>
      <c r="AT9" s="76" t="s">
        <v>17</v>
      </c>
      <c r="AU9" s="77"/>
      <c r="AV9" s="77"/>
      <c r="AW9" s="77"/>
      <c r="AX9" s="77"/>
      <c r="AY9" s="77"/>
      <c r="AZ9" s="77"/>
      <c r="BA9" s="77"/>
      <c r="BB9" s="79" t="s">
        <v>18</v>
      </c>
      <c r="BC9" s="79"/>
      <c r="BD9" s="79"/>
      <c r="BE9" s="79"/>
      <c r="BF9" s="79"/>
      <c r="BG9" s="79"/>
      <c r="BH9" s="79"/>
      <c r="BI9" s="79"/>
      <c r="BJ9" s="3"/>
      <c r="BK9" s="3"/>
      <c r="BL9" s="65" t="s">
        <v>19</v>
      </c>
      <c r="BM9" s="66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67" t="str">
        <f>データ!$N$6</f>
        <v>-</v>
      </c>
      <c r="C10" s="68"/>
      <c r="D10" s="68"/>
      <c r="E10" s="68"/>
      <c r="F10" s="68"/>
      <c r="G10" s="68"/>
      <c r="H10" s="68"/>
      <c r="I10" s="67">
        <f>データ!$O$6</f>
        <v>55.23</v>
      </c>
      <c r="J10" s="68"/>
      <c r="K10" s="68"/>
      <c r="L10" s="68"/>
      <c r="M10" s="68"/>
      <c r="N10" s="68"/>
      <c r="O10" s="69"/>
      <c r="P10" s="70">
        <f>データ!$P$6</f>
        <v>98.87</v>
      </c>
      <c r="Q10" s="70"/>
      <c r="R10" s="70"/>
      <c r="S10" s="70"/>
      <c r="T10" s="70"/>
      <c r="U10" s="70"/>
      <c r="V10" s="70"/>
      <c r="W10" s="71">
        <f>データ!$Q$6</f>
        <v>3047</v>
      </c>
      <c r="X10" s="71"/>
      <c r="Y10" s="71"/>
      <c r="Z10" s="71"/>
      <c r="AA10" s="71"/>
      <c r="AB10" s="71"/>
      <c r="AC10" s="71"/>
      <c r="AD10" s="2"/>
      <c r="AE10" s="2"/>
      <c r="AF10" s="2"/>
      <c r="AG10" s="2"/>
      <c r="AH10" s="4"/>
      <c r="AI10" s="4"/>
      <c r="AJ10" s="4"/>
      <c r="AK10" s="4"/>
      <c r="AL10" s="71">
        <f>データ!$U$6</f>
        <v>10675</v>
      </c>
      <c r="AM10" s="71"/>
      <c r="AN10" s="71"/>
      <c r="AO10" s="71"/>
      <c r="AP10" s="71"/>
      <c r="AQ10" s="71"/>
      <c r="AR10" s="71"/>
      <c r="AS10" s="71"/>
      <c r="AT10" s="67">
        <f>データ!$V$6</f>
        <v>228.76</v>
      </c>
      <c r="AU10" s="68"/>
      <c r="AV10" s="68"/>
      <c r="AW10" s="68"/>
      <c r="AX10" s="68"/>
      <c r="AY10" s="68"/>
      <c r="AZ10" s="68"/>
      <c r="BA10" s="68"/>
      <c r="BB10" s="70">
        <f>データ!$W$6</f>
        <v>46.66</v>
      </c>
      <c r="BC10" s="70"/>
      <c r="BD10" s="70"/>
      <c r="BE10" s="70"/>
      <c r="BF10" s="70"/>
      <c r="BG10" s="70"/>
      <c r="BH10" s="70"/>
      <c r="BI10" s="70"/>
      <c r="BJ10" s="2"/>
      <c r="BK10" s="2"/>
      <c r="BL10" s="72" t="s">
        <v>21</v>
      </c>
      <c r="BM10" s="73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23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24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25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51" t="s">
        <v>111</v>
      </c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3"/>
    </row>
    <row r="17" spans="1:78" ht="13.5" customHeight="1" x14ac:dyDescent="0.15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51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3"/>
    </row>
    <row r="18" spans="1:78" ht="13.5" customHeight="1" x14ac:dyDescent="0.15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51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3"/>
    </row>
    <row r="19" spans="1:78" ht="13.5" customHeight="1" x14ac:dyDescent="0.15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51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3"/>
    </row>
    <row r="20" spans="1:78" ht="13.5" customHeight="1" x14ac:dyDescent="0.15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51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3"/>
    </row>
    <row r="21" spans="1:78" ht="13.5" customHeight="1" x14ac:dyDescent="0.15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51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3"/>
    </row>
    <row r="22" spans="1:78" ht="13.5" customHeight="1" x14ac:dyDescent="0.15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51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3"/>
    </row>
    <row r="23" spans="1:78" ht="13.5" customHeight="1" x14ac:dyDescent="0.15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51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3"/>
    </row>
    <row r="24" spans="1:78" ht="13.5" customHeight="1" x14ac:dyDescent="0.15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51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3"/>
    </row>
    <row r="25" spans="1:78" ht="13.5" customHeight="1" x14ac:dyDescent="0.15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51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3"/>
    </row>
    <row r="26" spans="1:78" ht="13.5" customHeight="1" x14ac:dyDescent="0.15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51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3"/>
    </row>
    <row r="27" spans="1:78" ht="13.5" customHeight="1" x14ac:dyDescent="0.15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51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3"/>
    </row>
    <row r="28" spans="1:78" ht="13.5" customHeight="1" x14ac:dyDescent="0.15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51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3"/>
    </row>
    <row r="29" spans="1:78" ht="13.5" customHeight="1" x14ac:dyDescent="0.15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51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3"/>
    </row>
    <row r="30" spans="1:78" ht="13.5" customHeight="1" x14ac:dyDescent="0.15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51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3"/>
    </row>
    <row r="31" spans="1:78" ht="13.5" customHeight="1" x14ac:dyDescent="0.15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51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3"/>
    </row>
    <row r="32" spans="1:78" ht="13.5" customHeight="1" x14ac:dyDescent="0.15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51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3"/>
    </row>
    <row r="33" spans="1:78" ht="13.5" customHeight="1" x14ac:dyDescent="0.15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51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3"/>
    </row>
    <row r="34" spans="1:78" ht="13.5" customHeight="1" x14ac:dyDescent="0.15">
      <c r="A34" s="2"/>
      <c r="B34" s="17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1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3"/>
    </row>
    <row r="35" spans="1:78" ht="13.5" customHeight="1" x14ac:dyDescent="0.15">
      <c r="A35" s="2"/>
      <c r="B35" s="1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1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3"/>
    </row>
    <row r="36" spans="1:78" ht="13.5" customHeight="1" x14ac:dyDescent="0.15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51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3"/>
    </row>
    <row r="37" spans="1:78" ht="13.5" customHeight="1" x14ac:dyDescent="0.15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51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3"/>
    </row>
    <row r="38" spans="1:78" ht="13.5" customHeight="1" x14ac:dyDescent="0.15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51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3"/>
    </row>
    <row r="39" spans="1:78" ht="13.5" customHeight="1" x14ac:dyDescent="0.15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51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3"/>
    </row>
    <row r="40" spans="1:78" ht="13.5" customHeight="1" x14ac:dyDescent="0.15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51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3"/>
    </row>
    <row r="41" spans="1:78" ht="13.5" customHeight="1" x14ac:dyDescent="0.15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51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3"/>
    </row>
    <row r="42" spans="1:78" ht="13.5" customHeight="1" x14ac:dyDescent="0.15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51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3"/>
    </row>
    <row r="43" spans="1:78" ht="13.5" customHeight="1" x14ac:dyDescent="0.15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51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3"/>
    </row>
    <row r="44" spans="1:78" ht="13.5" customHeight="1" x14ac:dyDescent="0.15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51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3"/>
    </row>
    <row r="45" spans="1:78" ht="13.5" customHeight="1" x14ac:dyDescent="0.15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45" t="s">
        <v>26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51" t="s">
        <v>112</v>
      </c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3"/>
    </row>
    <row r="48" spans="1:78" ht="13.5" customHeight="1" x14ac:dyDescent="0.15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51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3"/>
    </row>
    <row r="49" spans="1:78" ht="13.5" customHeight="1" x14ac:dyDescent="0.15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51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3"/>
    </row>
    <row r="50" spans="1:78" ht="13.5" customHeight="1" x14ac:dyDescent="0.15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51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3"/>
    </row>
    <row r="51" spans="1:78" ht="13.5" customHeight="1" x14ac:dyDescent="0.15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51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3"/>
    </row>
    <row r="52" spans="1:78" ht="13.5" customHeight="1" x14ac:dyDescent="0.15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51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3"/>
    </row>
    <row r="53" spans="1:78" ht="13.5" customHeight="1" x14ac:dyDescent="0.15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51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3"/>
    </row>
    <row r="54" spans="1:78" ht="13.5" customHeight="1" x14ac:dyDescent="0.15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51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3"/>
    </row>
    <row r="55" spans="1:78" ht="13.5" customHeight="1" x14ac:dyDescent="0.15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51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3"/>
    </row>
    <row r="56" spans="1:78" ht="13.5" customHeight="1" x14ac:dyDescent="0.15">
      <c r="A56" s="2"/>
      <c r="B56" s="1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1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3"/>
    </row>
    <row r="57" spans="1:78" ht="13.5" customHeight="1" x14ac:dyDescent="0.15">
      <c r="A57" s="2"/>
      <c r="B57" s="1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1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3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1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3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1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3"/>
    </row>
    <row r="60" spans="1:78" ht="13.5" customHeight="1" x14ac:dyDescent="0.15">
      <c r="A60" s="2"/>
      <c r="B60" s="62" t="s">
        <v>27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51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3"/>
    </row>
    <row r="61" spans="1:78" ht="13.5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51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52"/>
      <c r="BY61" s="52"/>
      <c r="BZ61" s="53"/>
    </row>
    <row r="62" spans="1:78" ht="13.5" customHeight="1" x14ac:dyDescent="0.15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51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3"/>
    </row>
    <row r="63" spans="1:78" ht="13.5" customHeight="1" x14ac:dyDescent="0.15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51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3"/>
    </row>
    <row r="64" spans="1:78" ht="13.5" customHeight="1" x14ac:dyDescent="0.15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45" t="s">
        <v>28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51" t="s">
        <v>113</v>
      </c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3"/>
    </row>
    <row r="67" spans="1:78" ht="13.5" customHeight="1" x14ac:dyDescent="0.15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51"/>
      <c r="BM67" s="52"/>
      <c r="BN67" s="52"/>
      <c r="BO67" s="52"/>
      <c r="BP67" s="52"/>
      <c r="BQ67" s="52"/>
      <c r="BR67" s="52"/>
      <c r="BS67" s="52"/>
      <c r="BT67" s="52"/>
      <c r="BU67" s="52"/>
      <c r="BV67" s="52"/>
      <c r="BW67" s="52"/>
      <c r="BX67" s="52"/>
      <c r="BY67" s="52"/>
      <c r="BZ67" s="53"/>
    </row>
    <row r="68" spans="1:78" ht="13.5" customHeight="1" x14ac:dyDescent="0.15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51"/>
      <c r="BM68" s="52"/>
      <c r="BN68" s="52"/>
      <c r="BO68" s="52"/>
      <c r="BP68" s="52"/>
      <c r="BQ68" s="52"/>
      <c r="BR68" s="52"/>
      <c r="BS68" s="52"/>
      <c r="BT68" s="52"/>
      <c r="BU68" s="52"/>
      <c r="BV68" s="52"/>
      <c r="BW68" s="52"/>
      <c r="BX68" s="52"/>
      <c r="BY68" s="52"/>
      <c r="BZ68" s="53"/>
    </row>
    <row r="69" spans="1:78" ht="13.5" customHeight="1" x14ac:dyDescent="0.15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51"/>
      <c r="BM69" s="52"/>
      <c r="BN69" s="52"/>
      <c r="BO69" s="52"/>
      <c r="BP69" s="52"/>
      <c r="BQ69" s="52"/>
      <c r="BR69" s="52"/>
      <c r="BS69" s="52"/>
      <c r="BT69" s="52"/>
      <c r="BU69" s="52"/>
      <c r="BV69" s="52"/>
      <c r="BW69" s="52"/>
      <c r="BX69" s="52"/>
      <c r="BY69" s="52"/>
      <c r="BZ69" s="53"/>
    </row>
    <row r="70" spans="1:78" ht="13.5" customHeight="1" x14ac:dyDescent="0.15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51"/>
      <c r="BM70" s="52"/>
      <c r="BN70" s="52"/>
      <c r="BO70" s="52"/>
      <c r="BP70" s="52"/>
      <c r="BQ70" s="52"/>
      <c r="BR70" s="52"/>
      <c r="BS70" s="52"/>
      <c r="BT70" s="52"/>
      <c r="BU70" s="52"/>
      <c r="BV70" s="52"/>
      <c r="BW70" s="52"/>
      <c r="BX70" s="52"/>
      <c r="BY70" s="52"/>
      <c r="BZ70" s="53"/>
    </row>
    <row r="71" spans="1:78" ht="13.5" customHeight="1" x14ac:dyDescent="0.15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51"/>
      <c r="BM71" s="52"/>
      <c r="BN71" s="52"/>
      <c r="BO71" s="52"/>
      <c r="BP71" s="52"/>
      <c r="BQ71" s="52"/>
      <c r="BR71" s="52"/>
      <c r="BS71" s="52"/>
      <c r="BT71" s="52"/>
      <c r="BU71" s="52"/>
      <c r="BV71" s="52"/>
      <c r="BW71" s="52"/>
      <c r="BX71" s="52"/>
      <c r="BY71" s="52"/>
      <c r="BZ71" s="53"/>
    </row>
    <row r="72" spans="1:78" ht="13.5" customHeight="1" x14ac:dyDescent="0.15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51"/>
      <c r="BM72" s="52"/>
      <c r="BN72" s="52"/>
      <c r="BO72" s="52"/>
      <c r="BP72" s="52"/>
      <c r="BQ72" s="52"/>
      <c r="BR72" s="52"/>
      <c r="BS72" s="52"/>
      <c r="BT72" s="52"/>
      <c r="BU72" s="52"/>
      <c r="BV72" s="52"/>
      <c r="BW72" s="52"/>
      <c r="BX72" s="52"/>
      <c r="BY72" s="52"/>
      <c r="BZ72" s="53"/>
    </row>
    <row r="73" spans="1:78" ht="13.5" customHeight="1" x14ac:dyDescent="0.15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51"/>
      <c r="BM73" s="52"/>
      <c r="BN73" s="52"/>
      <c r="BO73" s="52"/>
      <c r="BP73" s="52"/>
      <c r="BQ73" s="52"/>
      <c r="BR73" s="52"/>
      <c r="BS73" s="52"/>
      <c r="BT73" s="52"/>
      <c r="BU73" s="52"/>
      <c r="BV73" s="52"/>
      <c r="BW73" s="52"/>
      <c r="BX73" s="52"/>
      <c r="BY73" s="52"/>
      <c r="BZ73" s="53"/>
    </row>
    <row r="74" spans="1:78" ht="13.5" customHeight="1" x14ac:dyDescent="0.15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51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3"/>
    </row>
    <row r="75" spans="1:78" ht="13.5" customHeight="1" x14ac:dyDescent="0.15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51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3"/>
    </row>
    <row r="76" spans="1:78" ht="13.5" customHeight="1" x14ac:dyDescent="0.15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51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3"/>
    </row>
    <row r="77" spans="1:78" ht="13.5" customHeight="1" x14ac:dyDescent="0.15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51"/>
      <c r="BM77" s="52"/>
      <c r="BN77" s="52"/>
      <c r="BO77" s="52"/>
      <c r="BP77" s="52"/>
      <c r="BQ77" s="52"/>
      <c r="BR77" s="52"/>
      <c r="BS77" s="52"/>
      <c r="BT77" s="52"/>
      <c r="BU77" s="52"/>
      <c r="BV77" s="52"/>
      <c r="BW77" s="52"/>
      <c r="BX77" s="52"/>
      <c r="BY77" s="52"/>
      <c r="BZ77" s="53"/>
    </row>
    <row r="78" spans="1:78" ht="13.5" customHeight="1" x14ac:dyDescent="0.15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51"/>
      <c r="BM78" s="52"/>
      <c r="BN78" s="52"/>
      <c r="BO78" s="52"/>
      <c r="BP78" s="52"/>
      <c r="BQ78" s="52"/>
      <c r="BR78" s="52"/>
      <c r="BS78" s="52"/>
      <c r="BT78" s="52"/>
      <c r="BU78" s="52"/>
      <c r="BV78" s="52"/>
      <c r="BW78" s="52"/>
      <c r="BX78" s="52"/>
      <c r="BY78" s="52"/>
      <c r="BZ78" s="53"/>
    </row>
    <row r="79" spans="1:78" ht="13.5" customHeight="1" x14ac:dyDescent="0.15">
      <c r="A79" s="2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4"/>
      <c r="BJ79" s="18"/>
      <c r="BK79" s="2"/>
      <c r="BL79" s="51"/>
      <c r="BM79" s="52"/>
      <c r="BN79" s="52"/>
      <c r="BO79" s="52"/>
      <c r="BP79" s="52"/>
      <c r="BQ79" s="52"/>
      <c r="BR79" s="52"/>
      <c r="BS79" s="52"/>
      <c r="BT79" s="52"/>
      <c r="BU79" s="52"/>
      <c r="BV79" s="52"/>
      <c r="BW79" s="52"/>
      <c r="BX79" s="52"/>
      <c r="BY79" s="52"/>
      <c r="BZ79" s="53"/>
    </row>
    <row r="80" spans="1:78" ht="13.5" customHeight="1" x14ac:dyDescent="0.15">
      <c r="A80" s="2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4"/>
      <c r="BJ80" s="18"/>
      <c r="BK80" s="2"/>
      <c r="BL80" s="51"/>
      <c r="BM80" s="52"/>
      <c r="BN80" s="52"/>
      <c r="BO80" s="52"/>
      <c r="BP80" s="52"/>
      <c r="BQ80" s="52"/>
      <c r="BR80" s="52"/>
      <c r="BS80" s="52"/>
      <c r="BT80" s="52"/>
      <c r="BU80" s="52"/>
      <c r="BV80" s="52"/>
      <c r="BW80" s="52"/>
      <c r="BX80" s="52"/>
      <c r="BY80" s="52"/>
      <c r="BZ80" s="53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4"/>
      <c r="V81" s="4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4"/>
      <c r="AP81" s="4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4"/>
      <c r="BJ81" s="18"/>
      <c r="BK81" s="2"/>
      <c r="BL81" s="51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  <c r="BZ81" s="53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4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6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【110.27】</v>
      </c>
      <c r="F85" s="27" t="str">
        <f>データ!AS6</f>
        <v>【1.15】</v>
      </c>
      <c r="G85" s="27" t="str">
        <f>データ!BD6</f>
        <v>【260.31】</v>
      </c>
      <c r="H85" s="27" t="str">
        <f>データ!BO6</f>
        <v>【275.67】</v>
      </c>
      <c r="I85" s="27" t="str">
        <f>データ!BZ6</f>
        <v>【100.05】</v>
      </c>
      <c r="J85" s="27" t="str">
        <f>データ!CK6</f>
        <v>【166.40】</v>
      </c>
      <c r="K85" s="27" t="str">
        <f>データ!CV6</f>
        <v>【60.69】</v>
      </c>
      <c r="L85" s="27" t="str">
        <f>データ!DG6</f>
        <v>【89.82】</v>
      </c>
      <c r="M85" s="27" t="str">
        <f>データ!DR6</f>
        <v>【50.19】</v>
      </c>
      <c r="N85" s="27" t="str">
        <f>データ!EC6</f>
        <v>【20.63】</v>
      </c>
      <c r="O85" s="27" t="str">
        <f>データ!EN6</f>
        <v>【0.69】</v>
      </c>
    </row>
  </sheetData>
  <sheetProtection algorithmName="SHA-512" hashValue="NQPf26xPsnOU4pqPlFfgx89JYxcCqin+UxqBkj2i74HCJdy9pQ4nOSM98DXZyEFqckhTT7nFpdS2maE6k7JcRA==" saltValue="fns35iqx2vLlHJ1oG4RcBg==" spinCount="100000" sheet="1" objects="1" scenarios="1" formatCells="0" formatColumns="0" formatRows="0"/>
  <mergeCells count="44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42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43</v>
      </c>
      <c r="B3" s="30" t="s">
        <v>44</v>
      </c>
      <c r="C3" s="30" t="s">
        <v>45</v>
      </c>
      <c r="D3" s="30" t="s">
        <v>46</v>
      </c>
      <c r="E3" s="30" t="s">
        <v>47</v>
      </c>
      <c r="F3" s="30" t="s">
        <v>48</v>
      </c>
      <c r="G3" s="30" t="s">
        <v>49</v>
      </c>
      <c r="H3" s="88" t="s">
        <v>50</v>
      </c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90"/>
      <c r="X3" s="94" t="s">
        <v>51</v>
      </c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 t="s">
        <v>52</v>
      </c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</row>
    <row r="4" spans="1:144" x14ac:dyDescent="0.15">
      <c r="A4" s="29" t="s">
        <v>53</v>
      </c>
      <c r="B4" s="31"/>
      <c r="C4" s="31"/>
      <c r="D4" s="31"/>
      <c r="E4" s="31"/>
      <c r="F4" s="31"/>
      <c r="G4" s="31"/>
      <c r="H4" s="91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3"/>
      <c r="X4" s="87" t="s">
        <v>54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 t="s">
        <v>55</v>
      </c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 t="s">
        <v>56</v>
      </c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 t="s">
        <v>57</v>
      </c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 t="s">
        <v>58</v>
      </c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 t="s">
        <v>59</v>
      </c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 t="s">
        <v>60</v>
      </c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 t="s">
        <v>61</v>
      </c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 t="s">
        <v>62</v>
      </c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 t="s">
        <v>63</v>
      </c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 t="s">
        <v>64</v>
      </c>
      <c r="EE4" s="87"/>
      <c r="EF4" s="87"/>
      <c r="EG4" s="87"/>
      <c r="EH4" s="87"/>
      <c r="EI4" s="87"/>
      <c r="EJ4" s="87"/>
      <c r="EK4" s="87"/>
      <c r="EL4" s="87"/>
      <c r="EM4" s="87"/>
      <c r="EN4" s="87"/>
    </row>
    <row r="5" spans="1:144" x14ac:dyDescent="0.15">
      <c r="A5" s="29" t="s">
        <v>65</v>
      </c>
      <c r="B5" s="32"/>
      <c r="C5" s="32"/>
      <c r="D5" s="32"/>
      <c r="E5" s="32"/>
      <c r="F5" s="32"/>
      <c r="G5" s="32"/>
      <c r="H5" s="33" t="s">
        <v>66</v>
      </c>
      <c r="I5" s="33" t="s">
        <v>67</v>
      </c>
      <c r="J5" s="33" t="s">
        <v>68</v>
      </c>
      <c r="K5" s="33" t="s">
        <v>69</v>
      </c>
      <c r="L5" s="33" t="s">
        <v>70</v>
      </c>
      <c r="M5" s="33" t="s">
        <v>5</v>
      </c>
      <c r="N5" s="33" t="s">
        <v>71</v>
      </c>
      <c r="O5" s="33" t="s">
        <v>72</v>
      </c>
      <c r="P5" s="33" t="s">
        <v>73</v>
      </c>
      <c r="Q5" s="33" t="s">
        <v>74</v>
      </c>
      <c r="R5" s="33" t="s">
        <v>75</v>
      </c>
      <c r="S5" s="33" t="s">
        <v>76</v>
      </c>
      <c r="T5" s="33" t="s">
        <v>77</v>
      </c>
      <c r="U5" s="33" t="s">
        <v>78</v>
      </c>
      <c r="V5" s="33" t="s">
        <v>79</v>
      </c>
      <c r="W5" s="33" t="s">
        <v>80</v>
      </c>
      <c r="X5" s="33" t="s">
        <v>81</v>
      </c>
      <c r="Y5" s="33" t="s">
        <v>82</v>
      </c>
      <c r="Z5" s="33" t="s">
        <v>83</v>
      </c>
      <c r="AA5" s="33" t="s">
        <v>84</v>
      </c>
      <c r="AB5" s="33" t="s">
        <v>85</v>
      </c>
      <c r="AC5" s="33" t="s">
        <v>86</v>
      </c>
      <c r="AD5" s="33" t="s">
        <v>87</v>
      </c>
      <c r="AE5" s="33" t="s">
        <v>88</v>
      </c>
      <c r="AF5" s="33" t="s">
        <v>89</v>
      </c>
      <c r="AG5" s="33" t="s">
        <v>90</v>
      </c>
      <c r="AH5" s="33" t="s">
        <v>29</v>
      </c>
      <c r="AI5" s="33" t="s">
        <v>81</v>
      </c>
      <c r="AJ5" s="33" t="s">
        <v>82</v>
      </c>
      <c r="AK5" s="33" t="s">
        <v>83</v>
      </c>
      <c r="AL5" s="33" t="s">
        <v>84</v>
      </c>
      <c r="AM5" s="33" t="s">
        <v>85</v>
      </c>
      <c r="AN5" s="33" t="s">
        <v>86</v>
      </c>
      <c r="AO5" s="33" t="s">
        <v>87</v>
      </c>
      <c r="AP5" s="33" t="s">
        <v>88</v>
      </c>
      <c r="AQ5" s="33" t="s">
        <v>89</v>
      </c>
      <c r="AR5" s="33" t="s">
        <v>90</v>
      </c>
      <c r="AS5" s="33" t="s">
        <v>91</v>
      </c>
      <c r="AT5" s="33" t="s">
        <v>81</v>
      </c>
      <c r="AU5" s="33" t="s">
        <v>82</v>
      </c>
      <c r="AV5" s="33" t="s">
        <v>83</v>
      </c>
      <c r="AW5" s="33" t="s">
        <v>84</v>
      </c>
      <c r="AX5" s="33" t="s">
        <v>85</v>
      </c>
      <c r="AY5" s="33" t="s">
        <v>86</v>
      </c>
      <c r="AZ5" s="33" t="s">
        <v>87</v>
      </c>
      <c r="BA5" s="33" t="s">
        <v>88</v>
      </c>
      <c r="BB5" s="33" t="s">
        <v>89</v>
      </c>
      <c r="BC5" s="33" t="s">
        <v>90</v>
      </c>
      <c r="BD5" s="33" t="s">
        <v>91</v>
      </c>
      <c r="BE5" s="33" t="s">
        <v>81</v>
      </c>
      <c r="BF5" s="33" t="s">
        <v>82</v>
      </c>
      <c r="BG5" s="33" t="s">
        <v>83</v>
      </c>
      <c r="BH5" s="33" t="s">
        <v>84</v>
      </c>
      <c r="BI5" s="33" t="s">
        <v>85</v>
      </c>
      <c r="BJ5" s="33" t="s">
        <v>86</v>
      </c>
      <c r="BK5" s="33" t="s">
        <v>87</v>
      </c>
      <c r="BL5" s="33" t="s">
        <v>88</v>
      </c>
      <c r="BM5" s="33" t="s">
        <v>89</v>
      </c>
      <c r="BN5" s="33" t="s">
        <v>90</v>
      </c>
      <c r="BO5" s="33" t="s">
        <v>91</v>
      </c>
      <c r="BP5" s="33" t="s">
        <v>81</v>
      </c>
      <c r="BQ5" s="33" t="s">
        <v>82</v>
      </c>
      <c r="BR5" s="33" t="s">
        <v>83</v>
      </c>
      <c r="BS5" s="33" t="s">
        <v>84</v>
      </c>
      <c r="BT5" s="33" t="s">
        <v>85</v>
      </c>
      <c r="BU5" s="33" t="s">
        <v>86</v>
      </c>
      <c r="BV5" s="33" t="s">
        <v>87</v>
      </c>
      <c r="BW5" s="33" t="s">
        <v>88</v>
      </c>
      <c r="BX5" s="33" t="s">
        <v>89</v>
      </c>
      <c r="BY5" s="33" t="s">
        <v>90</v>
      </c>
      <c r="BZ5" s="33" t="s">
        <v>91</v>
      </c>
      <c r="CA5" s="33" t="s">
        <v>81</v>
      </c>
      <c r="CB5" s="33" t="s">
        <v>82</v>
      </c>
      <c r="CC5" s="33" t="s">
        <v>83</v>
      </c>
      <c r="CD5" s="33" t="s">
        <v>84</v>
      </c>
      <c r="CE5" s="33" t="s">
        <v>85</v>
      </c>
      <c r="CF5" s="33" t="s">
        <v>86</v>
      </c>
      <c r="CG5" s="33" t="s">
        <v>87</v>
      </c>
      <c r="CH5" s="33" t="s">
        <v>88</v>
      </c>
      <c r="CI5" s="33" t="s">
        <v>89</v>
      </c>
      <c r="CJ5" s="33" t="s">
        <v>90</v>
      </c>
      <c r="CK5" s="33" t="s">
        <v>91</v>
      </c>
      <c r="CL5" s="33" t="s">
        <v>81</v>
      </c>
      <c r="CM5" s="33" t="s">
        <v>82</v>
      </c>
      <c r="CN5" s="33" t="s">
        <v>83</v>
      </c>
      <c r="CO5" s="33" t="s">
        <v>84</v>
      </c>
      <c r="CP5" s="33" t="s">
        <v>85</v>
      </c>
      <c r="CQ5" s="33" t="s">
        <v>86</v>
      </c>
      <c r="CR5" s="33" t="s">
        <v>87</v>
      </c>
      <c r="CS5" s="33" t="s">
        <v>88</v>
      </c>
      <c r="CT5" s="33" t="s">
        <v>89</v>
      </c>
      <c r="CU5" s="33" t="s">
        <v>90</v>
      </c>
      <c r="CV5" s="33" t="s">
        <v>91</v>
      </c>
      <c r="CW5" s="33" t="s">
        <v>81</v>
      </c>
      <c r="CX5" s="33" t="s">
        <v>82</v>
      </c>
      <c r="CY5" s="33" t="s">
        <v>83</v>
      </c>
      <c r="CZ5" s="33" t="s">
        <v>84</v>
      </c>
      <c r="DA5" s="33" t="s">
        <v>85</v>
      </c>
      <c r="DB5" s="33" t="s">
        <v>86</v>
      </c>
      <c r="DC5" s="33" t="s">
        <v>87</v>
      </c>
      <c r="DD5" s="33" t="s">
        <v>88</v>
      </c>
      <c r="DE5" s="33" t="s">
        <v>89</v>
      </c>
      <c r="DF5" s="33" t="s">
        <v>90</v>
      </c>
      <c r="DG5" s="33" t="s">
        <v>91</v>
      </c>
      <c r="DH5" s="33" t="s">
        <v>81</v>
      </c>
      <c r="DI5" s="33" t="s">
        <v>82</v>
      </c>
      <c r="DJ5" s="33" t="s">
        <v>83</v>
      </c>
      <c r="DK5" s="33" t="s">
        <v>84</v>
      </c>
      <c r="DL5" s="33" t="s">
        <v>85</v>
      </c>
      <c r="DM5" s="33" t="s">
        <v>86</v>
      </c>
      <c r="DN5" s="33" t="s">
        <v>87</v>
      </c>
      <c r="DO5" s="33" t="s">
        <v>88</v>
      </c>
      <c r="DP5" s="33" t="s">
        <v>89</v>
      </c>
      <c r="DQ5" s="33" t="s">
        <v>90</v>
      </c>
      <c r="DR5" s="33" t="s">
        <v>91</v>
      </c>
      <c r="DS5" s="33" t="s">
        <v>81</v>
      </c>
      <c r="DT5" s="33" t="s">
        <v>82</v>
      </c>
      <c r="DU5" s="33" t="s">
        <v>83</v>
      </c>
      <c r="DV5" s="33" t="s">
        <v>84</v>
      </c>
      <c r="DW5" s="33" t="s">
        <v>85</v>
      </c>
      <c r="DX5" s="33" t="s">
        <v>86</v>
      </c>
      <c r="DY5" s="33" t="s">
        <v>87</v>
      </c>
      <c r="DZ5" s="33" t="s">
        <v>88</v>
      </c>
      <c r="EA5" s="33" t="s">
        <v>89</v>
      </c>
      <c r="EB5" s="33" t="s">
        <v>90</v>
      </c>
      <c r="EC5" s="33" t="s">
        <v>91</v>
      </c>
      <c r="ED5" s="33" t="s">
        <v>81</v>
      </c>
      <c r="EE5" s="33" t="s">
        <v>82</v>
      </c>
      <c r="EF5" s="33" t="s">
        <v>83</v>
      </c>
      <c r="EG5" s="33" t="s">
        <v>84</v>
      </c>
      <c r="EH5" s="33" t="s">
        <v>85</v>
      </c>
      <c r="EI5" s="33" t="s">
        <v>86</v>
      </c>
      <c r="EJ5" s="33" t="s">
        <v>87</v>
      </c>
      <c r="EK5" s="33" t="s">
        <v>88</v>
      </c>
      <c r="EL5" s="33" t="s">
        <v>89</v>
      </c>
      <c r="EM5" s="33" t="s">
        <v>90</v>
      </c>
      <c r="EN5" s="33" t="s">
        <v>91</v>
      </c>
    </row>
    <row r="6" spans="1:144" s="37" customFormat="1" x14ac:dyDescent="0.15">
      <c r="A6" s="29" t="s">
        <v>92</v>
      </c>
      <c r="B6" s="34">
        <f>B7</f>
        <v>2020</v>
      </c>
      <c r="C6" s="34">
        <f t="shared" ref="C6:W6" si="3">C7</f>
        <v>394289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高知県　黒潮町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A7</v>
      </c>
      <c r="M6" s="34" t="str">
        <f t="shared" si="3"/>
        <v>非設置</v>
      </c>
      <c r="N6" s="35" t="str">
        <f t="shared" si="3"/>
        <v>-</v>
      </c>
      <c r="O6" s="35">
        <f t="shared" si="3"/>
        <v>55.23</v>
      </c>
      <c r="P6" s="35">
        <f t="shared" si="3"/>
        <v>98.87</v>
      </c>
      <c r="Q6" s="35">
        <f t="shared" si="3"/>
        <v>3047</v>
      </c>
      <c r="R6" s="35">
        <f t="shared" si="3"/>
        <v>10859</v>
      </c>
      <c r="S6" s="35">
        <f t="shared" si="3"/>
        <v>188.46</v>
      </c>
      <c r="T6" s="35">
        <f t="shared" si="3"/>
        <v>57.62</v>
      </c>
      <c r="U6" s="35">
        <f t="shared" si="3"/>
        <v>10675</v>
      </c>
      <c r="V6" s="35">
        <f t="shared" si="3"/>
        <v>228.76</v>
      </c>
      <c r="W6" s="35">
        <f t="shared" si="3"/>
        <v>46.66</v>
      </c>
      <c r="X6" s="36">
        <f>IF(X7="",NA(),X7)</f>
        <v>100.73</v>
      </c>
      <c r="Y6" s="36">
        <f t="shared" ref="Y6:AG6" si="4">IF(Y7="",NA(),Y7)</f>
        <v>98.64</v>
      </c>
      <c r="Z6" s="36">
        <f t="shared" si="4"/>
        <v>102.07</v>
      </c>
      <c r="AA6" s="36">
        <f t="shared" si="4"/>
        <v>105.99</v>
      </c>
      <c r="AB6" s="36">
        <f t="shared" si="4"/>
        <v>113.16</v>
      </c>
      <c r="AC6" s="36">
        <f t="shared" si="4"/>
        <v>111.34</v>
      </c>
      <c r="AD6" s="36">
        <f t="shared" si="4"/>
        <v>110.02</v>
      </c>
      <c r="AE6" s="36">
        <f t="shared" si="4"/>
        <v>108.76</v>
      </c>
      <c r="AF6" s="36">
        <f t="shared" si="4"/>
        <v>108.46</v>
      </c>
      <c r="AG6" s="36">
        <f t="shared" si="4"/>
        <v>109.02</v>
      </c>
      <c r="AH6" s="35" t="str">
        <f>IF(AH7="","",IF(AH7="-","【-】","【"&amp;SUBSTITUTE(TEXT(AH7,"#,##0.00"),"-","△")&amp;"】"))</f>
        <v>【110.27】</v>
      </c>
      <c r="AI6" s="35">
        <f>IF(AI7="",NA(),AI7)</f>
        <v>0</v>
      </c>
      <c r="AJ6" s="35">
        <f t="shared" ref="AJ6:AR6" si="5">IF(AJ7="",NA(),AJ7)</f>
        <v>0</v>
      </c>
      <c r="AK6" s="35">
        <f t="shared" si="5"/>
        <v>0</v>
      </c>
      <c r="AL6" s="35">
        <f t="shared" si="5"/>
        <v>0</v>
      </c>
      <c r="AM6" s="35">
        <f t="shared" si="5"/>
        <v>0</v>
      </c>
      <c r="AN6" s="36">
        <f t="shared" si="5"/>
        <v>10.130000000000001</v>
      </c>
      <c r="AO6" s="36">
        <f t="shared" si="5"/>
        <v>7.31</v>
      </c>
      <c r="AP6" s="36">
        <f t="shared" si="5"/>
        <v>7.48</v>
      </c>
      <c r="AQ6" s="36">
        <f t="shared" si="5"/>
        <v>11.94</v>
      </c>
      <c r="AR6" s="36">
        <f t="shared" si="5"/>
        <v>11</v>
      </c>
      <c r="AS6" s="35" t="str">
        <f>IF(AS7="","",IF(AS7="-","【-】","【"&amp;SUBSTITUTE(TEXT(AS7,"#,##0.00"),"-","△")&amp;"】"))</f>
        <v>【1.15】</v>
      </c>
      <c r="AT6" s="36">
        <f>IF(AT7="",NA(),AT7)</f>
        <v>247.26</v>
      </c>
      <c r="AU6" s="36">
        <f t="shared" ref="AU6:BC6" si="6">IF(AU7="",NA(),AU7)</f>
        <v>251.35</v>
      </c>
      <c r="AV6" s="36">
        <f t="shared" si="6"/>
        <v>184.43</v>
      </c>
      <c r="AW6" s="36">
        <f t="shared" si="6"/>
        <v>242.54</v>
      </c>
      <c r="AX6" s="36">
        <f t="shared" si="6"/>
        <v>253.61</v>
      </c>
      <c r="AY6" s="36">
        <f t="shared" si="6"/>
        <v>388.67</v>
      </c>
      <c r="AZ6" s="36">
        <f t="shared" si="6"/>
        <v>355.27</v>
      </c>
      <c r="BA6" s="36">
        <f t="shared" si="6"/>
        <v>359.7</v>
      </c>
      <c r="BB6" s="36">
        <f t="shared" si="6"/>
        <v>362.93</v>
      </c>
      <c r="BC6" s="36">
        <f t="shared" si="6"/>
        <v>371.81</v>
      </c>
      <c r="BD6" s="35" t="str">
        <f>IF(BD7="","",IF(BD7="-","【-】","【"&amp;SUBSTITUTE(TEXT(BD7,"#,##0.00"),"-","△")&amp;"】"))</f>
        <v>【260.31】</v>
      </c>
      <c r="BE6" s="36">
        <f>IF(BE7="",NA(),BE7)</f>
        <v>877.9</v>
      </c>
      <c r="BF6" s="36">
        <f t="shared" ref="BF6:BN6" si="7">IF(BF7="",NA(),BF7)</f>
        <v>918.7</v>
      </c>
      <c r="BG6" s="36">
        <f t="shared" si="7"/>
        <v>780.29</v>
      </c>
      <c r="BH6" s="36">
        <f t="shared" si="7"/>
        <v>773.5</v>
      </c>
      <c r="BI6" s="36">
        <f t="shared" si="7"/>
        <v>734.8</v>
      </c>
      <c r="BJ6" s="36">
        <f t="shared" si="7"/>
        <v>422.5</v>
      </c>
      <c r="BK6" s="36">
        <f t="shared" si="7"/>
        <v>458.27</v>
      </c>
      <c r="BL6" s="36">
        <f t="shared" si="7"/>
        <v>447.01</v>
      </c>
      <c r="BM6" s="36">
        <f t="shared" si="7"/>
        <v>439.05</v>
      </c>
      <c r="BN6" s="36">
        <f t="shared" si="7"/>
        <v>465.85</v>
      </c>
      <c r="BO6" s="35" t="str">
        <f>IF(BO7="","",IF(BO7="-","【-】","【"&amp;SUBSTITUTE(TEXT(BO7,"#,##0.00"),"-","△")&amp;"】"))</f>
        <v>【275.67】</v>
      </c>
      <c r="BP6" s="36">
        <f>IF(BP7="",NA(),BP7)</f>
        <v>96.54</v>
      </c>
      <c r="BQ6" s="36">
        <f t="shared" ref="BQ6:BY6" si="8">IF(BQ7="",NA(),BQ7)</f>
        <v>93.81</v>
      </c>
      <c r="BR6" s="36">
        <f t="shared" si="8"/>
        <v>98.96</v>
      </c>
      <c r="BS6" s="36">
        <f t="shared" si="8"/>
        <v>104.04</v>
      </c>
      <c r="BT6" s="36">
        <f t="shared" si="8"/>
        <v>112.22</v>
      </c>
      <c r="BU6" s="36">
        <f t="shared" si="8"/>
        <v>101.64</v>
      </c>
      <c r="BV6" s="36">
        <f t="shared" si="8"/>
        <v>96.77</v>
      </c>
      <c r="BW6" s="36">
        <f t="shared" si="8"/>
        <v>95.81</v>
      </c>
      <c r="BX6" s="36">
        <f t="shared" si="8"/>
        <v>95.26</v>
      </c>
      <c r="BY6" s="36">
        <f t="shared" si="8"/>
        <v>92.39</v>
      </c>
      <c r="BZ6" s="35" t="str">
        <f>IF(BZ7="","",IF(BZ7="-","【-】","【"&amp;SUBSTITUTE(TEXT(BZ7,"#,##0.00"),"-","△")&amp;"】"))</f>
        <v>【100.05】</v>
      </c>
      <c r="CA6" s="36">
        <f>IF(CA7="",NA(),CA7)</f>
        <v>124.22</v>
      </c>
      <c r="CB6" s="36">
        <f t="shared" ref="CB6:CJ6" si="9">IF(CB7="",NA(),CB7)</f>
        <v>128.01</v>
      </c>
      <c r="CC6" s="36">
        <f t="shared" si="9"/>
        <v>152.59</v>
      </c>
      <c r="CD6" s="36">
        <f t="shared" si="9"/>
        <v>147.49</v>
      </c>
      <c r="CE6" s="36">
        <f t="shared" si="9"/>
        <v>136.5</v>
      </c>
      <c r="CF6" s="36">
        <f t="shared" si="9"/>
        <v>179.16</v>
      </c>
      <c r="CG6" s="36">
        <f t="shared" si="9"/>
        <v>187.18</v>
      </c>
      <c r="CH6" s="36">
        <f t="shared" si="9"/>
        <v>189.58</v>
      </c>
      <c r="CI6" s="36">
        <f t="shared" si="9"/>
        <v>192.82</v>
      </c>
      <c r="CJ6" s="36">
        <f t="shared" si="9"/>
        <v>192.98</v>
      </c>
      <c r="CK6" s="35" t="str">
        <f>IF(CK7="","",IF(CK7="-","【-】","【"&amp;SUBSTITUTE(TEXT(CK7,"#,##0.00"),"-","△")&amp;"】"))</f>
        <v>【166.40】</v>
      </c>
      <c r="CL6" s="36">
        <f>IF(CL7="",NA(),CL7)</f>
        <v>42.74</v>
      </c>
      <c r="CM6" s="36">
        <f t="shared" ref="CM6:CU6" si="10">IF(CM7="",NA(),CM7)</f>
        <v>42.08</v>
      </c>
      <c r="CN6" s="36">
        <f t="shared" si="10"/>
        <v>40.090000000000003</v>
      </c>
      <c r="CO6" s="36">
        <f t="shared" si="10"/>
        <v>38.729999999999997</v>
      </c>
      <c r="CP6" s="36">
        <f t="shared" si="10"/>
        <v>39.090000000000003</v>
      </c>
      <c r="CQ6" s="36">
        <f t="shared" si="10"/>
        <v>54.24</v>
      </c>
      <c r="CR6" s="36">
        <f t="shared" si="10"/>
        <v>55.88</v>
      </c>
      <c r="CS6" s="36">
        <f t="shared" si="10"/>
        <v>55.22</v>
      </c>
      <c r="CT6" s="36">
        <f t="shared" si="10"/>
        <v>54.05</v>
      </c>
      <c r="CU6" s="36">
        <f t="shared" si="10"/>
        <v>54.43</v>
      </c>
      <c r="CV6" s="35" t="str">
        <f>IF(CV7="","",IF(CV7="-","【-】","【"&amp;SUBSTITUTE(TEXT(CV7,"#,##0.00"),"-","△")&amp;"】"))</f>
        <v>【60.69】</v>
      </c>
      <c r="CW6" s="36">
        <f>IF(CW7="",NA(),CW7)</f>
        <v>80.239999999999995</v>
      </c>
      <c r="CX6" s="36">
        <f t="shared" ref="CX6:DF6" si="11">IF(CX7="",NA(),CX7)</f>
        <v>80.099999999999994</v>
      </c>
      <c r="CY6" s="36">
        <f t="shared" si="11"/>
        <v>80.27</v>
      </c>
      <c r="CZ6" s="36">
        <f t="shared" si="11"/>
        <v>80.11</v>
      </c>
      <c r="DA6" s="36">
        <f t="shared" si="11"/>
        <v>79.87</v>
      </c>
      <c r="DB6" s="36">
        <f t="shared" si="11"/>
        <v>81.680000000000007</v>
      </c>
      <c r="DC6" s="36">
        <f t="shared" si="11"/>
        <v>80.989999999999995</v>
      </c>
      <c r="DD6" s="36">
        <f t="shared" si="11"/>
        <v>80.930000000000007</v>
      </c>
      <c r="DE6" s="36">
        <f t="shared" si="11"/>
        <v>80.510000000000005</v>
      </c>
      <c r="DF6" s="36">
        <f t="shared" si="11"/>
        <v>79.44</v>
      </c>
      <c r="DG6" s="35" t="str">
        <f>IF(DG7="","",IF(DG7="-","【-】","【"&amp;SUBSTITUTE(TEXT(DG7,"#,##0.00"),"-","△")&amp;"】"))</f>
        <v>【89.82】</v>
      </c>
      <c r="DH6" s="36">
        <f>IF(DH7="",NA(),DH7)</f>
        <v>45.29</v>
      </c>
      <c r="DI6" s="36">
        <f t="shared" ref="DI6:DQ6" si="12">IF(DI7="",NA(),DI7)</f>
        <v>45.79</v>
      </c>
      <c r="DJ6" s="36">
        <f t="shared" si="12"/>
        <v>44.98</v>
      </c>
      <c r="DK6" s="36">
        <f t="shared" si="12"/>
        <v>46.48</v>
      </c>
      <c r="DL6" s="36">
        <f t="shared" si="12"/>
        <v>48.01</v>
      </c>
      <c r="DM6" s="36">
        <f t="shared" si="12"/>
        <v>48.14</v>
      </c>
      <c r="DN6" s="36">
        <f t="shared" si="12"/>
        <v>46.61</v>
      </c>
      <c r="DO6" s="36">
        <f t="shared" si="12"/>
        <v>47.97</v>
      </c>
      <c r="DP6" s="36">
        <f t="shared" si="12"/>
        <v>49.12</v>
      </c>
      <c r="DQ6" s="36">
        <f t="shared" si="12"/>
        <v>49.39</v>
      </c>
      <c r="DR6" s="35" t="str">
        <f>IF(DR7="","",IF(DR7="-","【-】","【"&amp;SUBSTITUTE(TEXT(DR7,"#,##0.00"),"-","△")&amp;"】"))</f>
        <v>【50.19】</v>
      </c>
      <c r="DS6" s="35">
        <f>IF(DS7="",NA(),DS7)</f>
        <v>0</v>
      </c>
      <c r="DT6" s="35">
        <f t="shared" ref="DT6:EB6" si="13">IF(DT7="",NA(),DT7)</f>
        <v>0</v>
      </c>
      <c r="DU6" s="35">
        <f t="shared" si="13"/>
        <v>0</v>
      </c>
      <c r="DV6" s="35">
        <f t="shared" si="13"/>
        <v>0</v>
      </c>
      <c r="DW6" s="35">
        <f t="shared" si="13"/>
        <v>0</v>
      </c>
      <c r="DX6" s="36">
        <f t="shared" si="13"/>
        <v>11.13</v>
      </c>
      <c r="DY6" s="36">
        <f t="shared" si="13"/>
        <v>10.84</v>
      </c>
      <c r="DZ6" s="36">
        <f t="shared" si="13"/>
        <v>15.33</v>
      </c>
      <c r="EA6" s="36">
        <f t="shared" si="13"/>
        <v>16.760000000000002</v>
      </c>
      <c r="EB6" s="36">
        <f t="shared" si="13"/>
        <v>18.57</v>
      </c>
      <c r="EC6" s="35" t="str">
        <f>IF(EC7="","",IF(EC7="-","【-】","【"&amp;SUBSTITUTE(TEXT(EC7,"#,##0.00"),"-","△")&amp;"】"))</f>
        <v>【20.63】</v>
      </c>
      <c r="ED6" s="35">
        <f>IF(ED7="",NA(),ED7)</f>
        <v>0</v>
      </c>
      <c r="EE6" s="35">
        <f t="shared" ref="EE6:EM6" si="14">IF(EE7="",NA(),EE7)</f>
        <v>0</v>
      </c>
      <c r="EF6" s="35">
        <f t="shared" si="14"/>
        <v>0</v>
      </c>
      <c r="EG6" s="35">
        <f t="shared" si="14"/>
        <v>0</v>
      </c>
      <c r="EH6" s="35">
        <f t="shared" si="14"/>
        <v>0</v>
      </c>
      <c r="EI6" s="36">
        <f t="shared" si="14"/>
        <v>0.47</v>
      </c>
      <c r="EJ6" s="36">
        <f t="shared" si="14"/>
        <v>0.39</v>
      </c>
      <c r="EK6" s="36">
        <f t="shared" si="14"/>
        <v>0.43</v>
      </c>
      <c r="EL6" s="36">
        <f t="shared" si="14"/>
        <v>0.42</v>
      </c>
      <c r="EM6" s="36">
        <f t="shared" si="14"/>
        <v>0.44</v>
      </c>
      <c r="EN6" s="35" t="str">
        <f>IF(EN7="","",IF(EN7="-","【-】","【"&amp;SUBSTITUTE(TEXT(EN7,"#,##0.00"),"-","△")&amp;"】"))</f>
        <v>【0.69】</v>
      </c>
    </row>
    <row r="7" spans="1:144" s="37" customFormat="1" x14ac:dyDescent="0.15">
      <c r="A7" s="29"/>
      <c r="B7" s="38">
        <v>2020</v>
      </c>
      <c r="C7" s="38">
        <v>394289</v>
      </c>
      <c r="D7" s="38">
        <v>46</v>
      </c>
      <c r="E7" s="38">
        <v>1</v>
      </c>
      <c r="F7" s="38">
        <v>0</v>
      </c>
      <c r="G7" s="38">
        <v>1</v>
      </c>
      <c r="H7" s="38" t="s">
        <v>93</v>
      </c>
      <c r="I7" s="38" t="s">
        <v>94</v>
      </c>
      <c r="J7" s="38" t="s">
        <v>95</v>
      </c>
      <c r="K7" s="38" t="s">
        <v>96</v>
      </c>
      <c r="L7" s="38" t="s">
        <v>97</v>
      </c>
      <c r="M7" s="38" t="s">
        <v>98</v>
      </c>
      <c r="N7" s="39" t="s">
        <v>99</v>
      </c>
      <c r="O7" s="39">
        <v>55.23</v>
      </c>
      <c r="P7" s="39">
        <v>98.87</v>
      </c>
      <c r="Q7" s="39">
        <v>3047</v>
      </c>
      <c r="R7" s="39">
        <v>10859</v>
      </c>
      <c r="S7" s="39">
        <v>188.46</v>
      </c>
      <c r="T7" s="39">
        <v>57.62</v>
      </c>
      <c r="U7" s="39">
        <v>10675</v>
      </c>
      <c r="V7" s="39">
        <v>228.76</v>
      </c>
      <c r="W7" s="39">
        <v>46.66</v>
      </c>
      <c r="X7" s="39">
        <v>100.73</v>
      </c>
      <c r="Y7" s="39">
        <v>98.64</v>
      </c>
      <c r="Z7" s="39">
        <v>102.07</v>
      </c>
      <c r="AA7" s="39">
        <v>105.99</v>
      </c>
      <c r="AB7" s="39">
        <v>113.16</v>
      </c>
      <c r="AC7" s="39">
        <v>111.34</v>
      </c>
      <c r="AD7" s="39">
        <v>110.02</v>
      </c>
      <c r="AE7" s="39">
        <v>108.76</v>
      </c>
      <c r="AF7" s="39">
        <v>108.46</v>
      </c>
      <c r="AG7" s="39">
        <v>109.02</v>
      </c>
      <c r="AH7" s="39">
        <v>110.27</v>
      </c>
      <c r="AI7" s="39">
        <v>0</v>
      </c>
      <c r="AJ7" s="39">
        <v>0</v>
      </c>
      <c r="AK7" s="39">
        <v>0</v>
      </c>
      <c r="AL7" s="39">
        <v>0</v>
      </c>
      <c r="AM7" s="39">
        <v>0</v>
      </c>
      <c r="AN7" s="39">
        <v>10.130000000000001</v>
      </c>
      <c r="AO7" s="39">
        <v>7.31</v>
      </c>
      <c r="AP7" s="39">
        <v>7.48</v>
      </c>
      <c r="AQ7" s="39">
        <v>11.94</v>
      </c>
      <c r="AR7" s="39">
        <v>11</v>
      </c>
      <c r="AS7" s="39">
        <v>1.1499999999999999</v>
      </c>
      <c r="AT7" s="39">
        <v>247.26</v>
      </c>
      <c r="AU7" s="39">
        <v>251.35</v>
      </c>
      <c r="AV7" s="39">
        <v>184.43</v>
      </c>
      <c r="AW7" s="39">
        <v>242.54</v>
      </c>
      <c r="AX7" s="39">
        <v>253.61</v>
      </c>
      <c r="AY7" s="39">
        <v>388.67</v>
      </c>
      <c r="AZ7" s="39">
        <v>355.27</v>
      </c>
      <c r="BA7" s="39">
        <v>359.7</v>
      </c>
      <c r="BB7" s="39">
        <v>362.93</v>
      </c>
      <c r="BC7" s="39">
        <v>371.81</v>
      </c>
      <c r="BD7" s="39">
        <v>260.31</v>
      </c>
      <c r="BE7" s="39">
        <v>877.9</v>
      </c>
      <c r="BF7" s="39">
        <v>918.7</v>
      </c>
      <c r="BG7" s="39">
        <v>780.29</v>
      </c>
      <c r="BH7" s="39">
        <v>773.5</v>
      </c>
      <c r="BI7" s="39">
        <v>734.8</v>
      </c>
      <c r="BJ7" s="39">
        <v>422.5</v>
      </c>
      <c r="BK7" s="39">
        <v>458.27</v>
      </c>
      <c r="BL7" s="39">
        <v>447.01</v>
      </c>
      <c r="BM7" s="39">
        <v>439.05</v>
      </c>
      <c r="BN7" s="39">
        <v>465.85</v>
      </c>
      <c r="BO7" s="39">
        <v>275.67</v>
      </c>
      <c r="BP7" s="39">
        <v>96.54</v>
      </c>
      <c r="BQ7" s="39">
        <v>93.81</v>
      </c>
      <c r="BR7" s="39">
        <v>98.96</v>
      </c>
      <c r="BS7" s="39">
        <v>104.04</v>
      </c>
      <c r="BT7" s="39">
        <v>112.22</v>
      </c>
      <c r="BU7" s="39">
        <v>101.64</v>
      </c>
      <c r="BV7" s="39">
        <v>96.77</v>
      </c>
      <c r="BW7" s="39">
        <v>95.81</v>
      </c>
      <c r="BX7" s="39">
        <v>95.26</v>
      </c>
      <c r="BY7" s="39">
        <v>92.39</v>
      </c>
      <c r="BZ7" s="39">
        <v>100.05</v>
      </c>
      <c r="CA7" s="39">
        <v>124.22</v>
      </c>
      <c r="CB7" s="39">
        <v>128.01</v>
      </c>
      <c r="CC7" s="39">
        <v>152.59</v>
      </c>
      <c r="CD7" s="39">
        <v>147.49</v>
      </c>
      <c r="CE7" s="39">
        <v>136.5</v>
      </c>
      <c r="CF7" s="39">
        <v>179.16</v>
      </c>
      <c r="CG7" s="39">
        <v>187.18</v>
      </c>
      <c r="CH7" s="39">
        <v>189.58</v>
      </c>
      <c r="CI7" s="39">
        <v>192.82</v>
      </c>
      <c r="CJ7" s="39">
        <v>192.98</v>
      </c>
      <c r="CK7" s="39">
        <v>166.4</v>
      </c>
      <c r="CL7" s="39">
        <v>42.74</v>
      </c>
      <c r="CM7" s="39">
        <v>42.08</v>
      </c>
      <c r="CN7" s="39">
        <v>40.090000000000003</v>
      </c>
      <c r="CO7" s="39">
        <v>38.729999999999997</v>
      </c>
      <c r="CP7" s="39">
        <v>39.090000000000003</v>
      </c>
      <c r="CQ7" s="39">
        <v>54.24</v>
      </c>
      <c r="CR7" s="39">
        <v>55.88</v>
      </c>
      <c r="CS7" s="39">
        <v>55.22</v>
      </c>
      <c r="CT7" s="39">
        <v>54.05</v>
      </c>
      <c r="CU7" s="39">
        <v>54.43</v>
      </c>
      <c r="CV7" s="39">
        <v>60.69</v>
      </c>
      <c r="CW7" s="39">
        <v>80.239999999999995</v>
      </c>
      <c r="CX7" s="39">
        <v>80.099999999999994</v>
      </c>
      <c r="CY7" s="39">
        <v>80.27</v>
      </c>
      <c r="CZ7" s="39">
        <v>80.11</v>
      </c>
      <c r="DA7" s="39">
        <v>79.87</v>
      </c>
      <c r="DB7" s="39">
        <v>81.680000000000007</v>
      </c>
      <c r="DC7" s="39">
        <v>80.989999999999995</v>
      </c>
      <c r="DD7" s="39">
        <v>80.930000000000007</v>
      </c>
      <c r="DE7" s="39">
        <v>80.510000000000005</v>
      </c>
      <c r="DF7" s="39">
        <v>79.44</v>
      </c>
      <c r="DG7" s="39">
        <v>89.82</v>
      </c>
      <c r="DH7" s="39">
        <v>45.29</v>
      </c>
      <c r="DI7" s="39">
        <v>45.79</v>
      </c>
      <c r="DJ7" s="39">
        <v>44.98</v>
      </c>
      <c r="DK7" s="39">
        <v>46.48</v>
      </c>
      <c r="DL7" s="39">
        <v>48.01</v>
      </c>
      <c r="DM7" s="39">
        <v>48.14</v>
      </c>
      <c r="DN7" s="39">
        <v>46.61</v>
      </c>
      <c r="DO7" s="39">
        <v>47.97</v>
      </c>
      <c r="DP7" s="39">
        <v>49.12</v>
      </c>
      <c r="DQ7" s="39">
        <v>49.39</v>
      </c>
      <c r="DR7" s="39">
        <v>50.19</v>
      </c>
      <c r="DS7" s="39">
        <v>0</v>
      </c>
      <c r="DT7" s="39">
        <v>0</v>
      </c>
      <c r="DU7" s="39">
        <v>0</v>
      </c>
      <c r="DV7" s="39">
        <v>0</v>
      </c>
      <c r="DW7" s="39">
        <v>0</v>
      </c>
      <c r="DX7" s="39">
        <v>11.13</v>
      </c>
      <c r="DY7" s="39">
        <v>10.84</v>
      </c>
      <c r="DZ7" s="39">
        <v>15.33</v>
      </c>
      <c r="EA7" s="39">
        <v>16.760000000000002</v>
      </c>
      <c r="EB7" s="39">
        <v>18.57</v>
      </c>
      <c r="EC7" s="39">
        <v>20.63</v>
      </c>
      <c r="ED7" s="39">
        <v>0</v>
      </c>
      <c r="EE7" s="39">
        <v>0</v>
      </c>
      <c r="EF7" s="39">
        <v>0</v>
      </c>
      <c r="EG7" s="39">
        <v>0</v>
      </c>
      <c r="EH7" s="39">
        <v>0</v>
      </c>
      <c r="EI7" s="39">
        <v>0.47</v>
      </c>
      <c r="EJ7" s="39">
        <v>0.39</v>
      </c>
      <c r="EK7" s="39">
        <v>0.43</v>
      </c>
      <c r="EL7" s="39">
        <v>0.42</v>
      </c>
      <c r="EM7" s="39">
        <v>0.44</v>
      </c>
      <c r="EN7" s="39">
        <v>0.69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100</v>
      </c>
      <c r="C9" s="42" t="s">
        <v>101</v>
      </c>
      <c r="D9" s="42" t="s">
        <v>102</v>
      </c>
      <c r="E9" s="42" t="s">
        <v>103</v>
      </c>
      <c r="F9" s="42" t="s">
        <v>104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44</v>
      </c>
      <c r="B10" s="43">
        <f t="shared" ref="B10:D10" si="15">DATEVALUE($B7+12-B11&amp;"/1/"&amp;B12)</f>
        <v>46753</v>
      </c>
      <c r="C10" s="43">
        <f t="shared" si="15"/>
        <v>47119</v>
      </c>
      <c r="D10" s="43">
        <f t="shared" si="15"/>
        <v>47484</v>
      </c>
      <c r="E10" s="44">
        <f>DATEVALUE($B7+12-E11&amp;"/1/"&amp;E12)</f>
        <v>47849</v>
      </c>
      <c r="F10" s="44">
        <f>DATEVALUE($B7+12-F11&amp;"/1/"&amp;F12)</f>
        <v>48215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2</v>
      </c>
      <c r="G12" t="s">
        <v>106</v>
      </c>
    </row>
    <row r="13" spans="1:144" x14ac:dyDescent="0.15">
      <c r="B13" t="s">
        <v>107</v>
      </c>
      <c r="C13" t="s">
        <v>108</v>
      </c>
      <c r="D13" t="s">
        <v>107</v>
      </c>
      <c r="E13" t="s">
        <v>109</v>
      </c>
      <c r="F13" t="s">
        <v>109</v>
      </c>
      <c r="G13" t="s">
        <v>110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河村 孝宏</cp:lastModifiedBy>
  <cp:lastPrinted>2022-01-12T00:05:02Z</cp:lastPrinted>
  <dcterms:created xsi:type="dcterms:W3CDTF">2021-12-03T06:57:09Z</dcterms:created>
  <dcterms:modified xsi:type="dcterms:W3CDTF">2022-01-12T00:38:50Z</dcterms:modified>
  <cp:category/>
</cp:coreProperties>
</file>