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P19FRD01H\users$\hiroshi-m\デスクトップ\"/>
    </mc:Choice>
  </mc:AlternateContent>
  <workbookProtection workbookAlgorithmName="SHA-512" workbookHashValue="MVdfsOtGiYjnPjzF+jwa157fsy7JI0VEWkOTQAvfxdpLnHjZbRJP5LCQhliQ63R/WAkYET9sTIJhCsWSz2Gb5g==" workbookSaltValue="WVCHeIh85SYGfVNzLBO64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J86" i="4"/>
  <c r="I86" i="4"/>
  <c r="E86" i="4"/>
  <c r="AT10" i="4"/>
  <c r="AL10" i="4"/>
  <c r="AD10" i="4"/>
  <c r="W10" i="4"/>
  <c r="I10" i="4"/>
  <c r="B10" i="4"/>
  <c r="BB8" i="4"/>
  <c r="AL8" i="4"/>
  <c r="P8" i="4"/>
  <c r="I8" i="4"/>
</calcChain>
</file>

<file path=xl/sharedStrings.xml><?xml version="1.0" encoding="utf-8"?>
<sst xmlns="http://schemas.openxmlformats.org/spreadsheetml/2006/main" count="236" uniqueCount="121">
  <si>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</si>
  <si>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</si>
  <si>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</si>
  <si>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</si>
  <si>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</si>
  <si>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</si>
  <si>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</si>
  <si>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</si>
  <si>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</si>
  <si>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</si>
  <si>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</si>
  <si>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</si>
  <si>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</si>
  <si>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</si>
  <si>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</si>
  <si>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</si>
  <si>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</si>
  <si>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</si>
  <si>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</si>
  <si>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</si>
  <si>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</si>
  <si>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</si>
  <si>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</si>
  <si>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</si>
  <si>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</si>
  <si>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</si>
  <si>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</si>
  <si>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</si>
  <si>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</si>
  <si>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</si>
  <si>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</si>
  <si>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</si>
  <si>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</si>
  <si>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</si>
  <si>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</si>
  <si>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</si>
  <si>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</si>
  <si>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</si>
  <si>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</si>
  <si>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</si>
  <si>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</si>
  <si>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</si>
  <si>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</si>
  <si>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</si>
  <si>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</si>
  <si>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</si>
  <si>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</si>
  <si>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</si>
  <si>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</si>
  <si>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</si>
  <si>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</si>
  <si>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</si>
  <si>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</si>
  <si>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</si>
  <si>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</si>
  <si>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</si>
  <si>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</si>
  <si>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</si>
  <si>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</si>
  <si>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</si>
  <si>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</si>
  <si>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</si>
  <si>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</si>
  <si>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</si>
  <si>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</si>
  <si>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</si>
  <si>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</si>
  <si>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</si>
  <si>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</si>
  <si>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</si>
  <si>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</si>
  <si>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</si>
  <si>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</si>
  <si>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</si>
  <si>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</si>
  <si>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</si>
  <si>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</si>
  <si>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</si>
  <si>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</si>
  <si>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</si>
  <si>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</si>
  <si>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</si>
  <si>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</si>
  <si>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</si>
  <si>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</si>
  <si>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</si>
  <si>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</si>
  <si>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</si>
  <si>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</si>
  <si>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</si>
  <si>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</si>
  <si>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</si>
  <si>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</si>
  <si>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</si>
  <si>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</si>
  <si>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</si>
  <si>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</si>
  <si>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</si>
  <si>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高知県　黒潮町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</si>
  <si>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</si>
  <si>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</si>
  <si>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</si>
  <si>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</si>
  <si>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</si>
  <si>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</si>
  <si>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</si>
  <si>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</si>
  <si>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</si>
  <si>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</si>
  <si>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</si>
  <si>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</si>
  <si>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</si>
  <si>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</si>
  <si>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</si>
  <si>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</si>
  <si>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</si>
  <si>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</si>
  <si>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</si>
  <si>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黒潮町の農業集落排水事業は、使用者の減少に伴う使用料収入の減少、汚水処理サービスの継続に向けた維持管理費の増大等、事業経営は厳しい状況に置かれており、今後、その状況がますます厳しくなるのが確実となっている。
　何より事業収支の一つの指標である経費回収率が現状でも１より小さく、近年は上昇傾向にあるが、今後は、この値がさらに小さくなることが予想される。使用料収入だけでは汚水処理費を賄えない状況に対し、事業の赤字分を町から補填することが続く状況である。
　そうした状況を踏まえ、今後とも当該事業を継続させるためには次の３つの取り組みが必要と考えられる。
①使用料金の値上げ→使用者が減少する状況下で使用料収入を一定額(少なくとも平成27年度水準)確保するためには、使用料金の値上げを検討せざるを得ない。
②維持管理費の抑制→日頃の保守、点検を強化することにより、大口のメンテナンスを抑える、または先延ばしを図る。
③補助事業の導入→国の定める交付金を導入して、農業集落排水施設の整備又は改築に取り組む。交付金の使用により修繕費の町負担が大幅に減ると予想される。
　これらにより町負担額の抑制を図ることが必要である。</t>
    <rPh sb="139" eb="141">
      <t>キンネン</t>
    </rPh>
    <rPh sb="142" eb="144">
      <t>ジョウショウ</t>
    </rPh>
    <rPh sb="144" eb="146">
      <t>ケイコウ</t>
    </rPh>
    <phoneticPr fontId="4"/>
  </si>
  <si>
    <t>　事業の継続をより確かなものにするためには、事業収支においては少なくとも｢修繕費を除いた汚水処理費を使用料収入で賄える状況｣にすべきと考えられる。そのために利用料金の値上げは有力な案の一つであり、具体的な内容について検討を始めなければならない。ただし現実的な値上げ幅では、多額の汚水処理費を賄うことはできず、大幅な事業収支の改善も期待できないことは留意すべき点である。</t>
    <phoneticPr fontId="4"/>
  </si>
  <si>
    <t>　全体として修繕費(設備のメンテナンス、機材の交換等)は増加傾向にあり、多額の費用を要する機器のメンテナス内容は、これまでの調査によりある程度想定している。
　また、令和3年度からは補助事業を導入し、施設の長寿命化に取り組んでいる。</t>
    <rPh sb="83" eb="85">
      <t>レイワ</t>
    </rPh>
    <rPh sb="86" eb="88">
      <t>ネンド</t>
    </rPh>
    <rPh sb="91" eb="93">
      <t>ホジョ</t>
    </rPh>
    <rPh sb="93" eb="95">
      <t>ジギョウ</t>
    </rPh>
    <rPh sb="96" eb="98">
      <t>ドウニュウ</t>
    </rPh>
    <rPh sb="100" eb="102">
      <t>シセツ</t>
    </rPh>
    <rPh sb="103" eb="107">
      <t>チョウジュミョウカ</t>
    </rPh>
    <rPh sb="108" eb="109">
      <t>ト</t>
    </rPh>
    <rPh sb="110" eb="111">
      <t>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</si>
</sst>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34-4831-A7DE-817433370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765744"/>
        <c:axId val="339774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2.0499999999999998</c:v>
                </c:pt>
                <c:pt idx="1">
                  <c:v>0.01</c:v>
                </c:pt>
                <c:pt idx="2">
                  <c:v>0.01</c:v>
                </c:pt>
                <c:pt idx="3">
                  <c:v>0.02</c:v>
                </c:pt>
                <c:pt idx="4">
                  <c:v>0.25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234-4831-A7DE-817433370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765744"/>
        <c:axId val="339774328"/>
      </c:lineChart>
      <c:dateAx>
        <c:axId val="3397657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9774328"/>
        <c:crosses val="autoZero"/>
        <c:auto val="1"/>
        <c:lblOffset val="100"/>
        <c:baseTimeUnit val="years"/>
      </c:dateAx>
      <c:valAx>
        <c:axId val="339774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765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34.869999999999997</c:v>
                </c:pt>
                <c:pt idx="1">
                  <c:v>33.19</c:v>
                </c:pt>
                <c:pt idx="2">
                  <c:v>34.03</c:v>
                </c:pt>
                <c:pt idx="3">
                  <c:v>33.61</c:v>
                </c:pt>
                <c:pt idx="4">
                  <c:v>32.770000000000003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18-403B-80BC-B574FB108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186456"/>
        <c:axId val="340182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60.65</c:v>
                </c:pt>
                <c:pt idx="1">
                  <c:v>51.75</c:v>
                </c:pt>
                <c:pt idx="2">
                  <c:v>50.68</c:v>
                </c:pt>
                <c:pt idx="3">
                  <c:v>50.14</c:v>
                </c:pt>
                <c:pt idx="4">
                  <c:v>54.83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518-403B-80BC-B574FB108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186456"/>
        <c:axId val="340182144"/>
      </c:lineChart>
      <c:dateAx>
        <c:axId val="340186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0182144"/>
        <c:crosses val="autoZero"/>
        <c:auto val="1"/>
        <c:lblOffset val="100"/>
        <c:baseTimeUnit val="years"/>
      </c:dateAx>
      <c:valAx>
        <c:axId val="340182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0186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57.01</c:v>
                </c:pt>
                <c:pt idx="1">
                  <c:v>60.27</c:v>
                </c:pt>
                <c:pt idx="2">
                  <c:v>63.01</c:v>
                </c:pt>
                <c:pt idx="3">
                  <c:v>65.849999999999994</c:v>
                </c:pt>
                <c:pt idx="4">
                  <c:v>65.48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8D-4F5F-85FA-C71E2CE8E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183712"/>
        <c:axId val="339945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84.58</c:v>
                </c:pt>
                <c:pt idx="1">
                  <c:v>84.84</c:v>
                </c:pt>
                <c:pt idx="2">
                  <c:v>84.86</c:v>
                </c:pt>
                <c:pt idx="3">
                  <c:v>84.98</c:v>
                </c:pt>
                <c:pt idx="4">
                  <c:v>84.7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8D-4F5F-85FA-C71E2CE8E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183712"/>
        <c:axId val="339945064"/>
      </c:lineChart>
      <c:dateAx>
        <c:axId val="3401837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9945064"/>
        <c:crosses val="autoZero"/>
        <c:auto val="1"/>
        <c:lblOffset val="100"/>
        <c:baseTimeUnit val="years"/>
      </c:dateAx>
      <c:valAx>
        <c:axId val="339945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0183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86.58</c:v>
                </c:pt>
                <c:pt idx="1">
                  <c:v>86.24</c:v>
                </c:pt>
                <c:pt idx="2">
                  <c:v>85.28</c:v>
                </c:pt>
                <c:pt idx="3">
                  <c:v>84.91</c:v>
                </c:pt>
                <c:pt idx="4">
                  <c:v>85.45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09-40F6-90B8-24CA610E4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342200"/>
        <c:axId val="339342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F09-40F6-90B8-24CA610E4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342200"/>
        <c:axId val="339342584"/>
      </c:lineChart>
      <c:dateAx>
        <c:axId val="3393422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9342584"/>
        <c:crosses val="autoZero"/>
        <c:auto val="1"/>
        <c:lblOffset val="100"/>
        <c:baseTimeUnit val="years"/>
      </c:dateAx>
      <c:valAx>
        <c:axId val="339342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342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ED-4ADB-AAA0-8F5D096D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837384"/>
        <c:axId val="339837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4ED-4ADB-AAA0-8F5D096D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837384"/>
        <c:axId val="339837768"/>
      </c:lineChart>
      <c:dateAx>
        <c:axId val="339837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9837768"/>
        <c:crosses val="autoZero"/>
        <c:auto val="1"/>
        <c:lblOffset val="100"/>
        <c:baseTimeUnit val="years"/>
      </c:dateAx>
      <c:valAx>
        <c:axId val="339837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837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6A-446E-80D3-C210CD090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947024"/>
        <c:axId val="339944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66A-446E-80D3-C210CD090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947024"/>
        <c:axId val="339944672"/>
      </c:lineChart>
      <c:dateAx>
        <c:axId val="3399470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9944672"/>
        <c:crosses val="autoZero"/>
        <c:auto val="1"/>
        <c:lblOffset val="100"/>
        <c:baseTimeUnit val="years"/>
      </c:dateAx>
      <c:valAx>
        <c:axId val="339944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947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7E-4485-91F6-3A4FB20C7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946240"/>
        <c:axId val="33994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07E-4485-91F6-3A4FB20C7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946240"/>
        <c:axId val="339945456"/>
      </c:lineChart>
      <c:dateAx>
        <c:axId val="3399462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9945456"/>
        <c:crosses val="autoZero"/>
        <c:auto val="1"/>
        <c:lblOffset val="100"/>
        <c:baseTimeUnit val="years"/>
      </c:dateAx>
      <c:valAx>
        <c:axId val="33994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946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74-4423-8442-A625D1421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944280"/>
        <c:axId val="340181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74-4423-8442-A625D1421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944280"/>
        <c:axId val="340181752"/>
      </c:lineChart>
      <c:dateAx>
        <c:axId val="339944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0181752"/>
        <c:crosses val="autoZero"/>
        <c:auto val="1"/>
        <c:lblOffset val="100"/>
        <c:baseTimeUnit val="years"/>
      </c:dateAx>
      <c:valAx>
        <c:axId val="340181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944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08-456B-82EB-96AD62472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188808"/>
        <c:axId val="340187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974.93</c:v>
                </c:pt>
                <c:pt idx="1">
                  <c:v>855.8</c:v>
                </c:pt>
                <c:pt idx="2">
                  <c:v>789.46</c:v>
                </c:pt>
                <c:pt idx="3">
                  <c:v>826.83</c:v>
                </c:pt>
                <c:pt idx="4">
                  <c:v>867.83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08-456B-82EB-96AD62472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188808"/>
        <c:axId val="340187632"/>
      </c:lineChart>
      <c:dateAx>
        <c:axId val="3401888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0187632"/>
        <c:crosses val="autoZero"/>
        <c:auto val="1"/>
        <c:lblOffset val="100"/>
        <c:baseTimeUnit val="years"/>
      </c:dateAx>
      <c:valAx>
        <c:axId val="340187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0188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65.09</c:v>
                </c:pt>
                <c:pt idx="1">
                  <c:v>65.05</c:v>
                </c:pt>
                <c:pt idx="2">
                  <c:v>71.41</c:v>
                </c:pt>
                <c:pt idx="3">
                  <c:v>75.22</c:v>
                </c:pt>
                <c:pt idx="4">
                  <c:v>48.2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76-4B82-BEB6-E03E5CC1D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184104"/>
        <c:axId val="340186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55.32</c:v>
                </c:pt>
                <c:pt idx="1">
                  <c:v>59.8</c:v>
                </c:pt>
                <c:pt idx="2">
                  <c:v>57.77</c:v>
                </c:pt>
                <c:pt idx="3">
                  <c:v>57.31</c:v>
                </c:pt>
                <c:pt idx="4">
                  <c:v>57.08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376-4B82-BEB6-E03E5CC1D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184104"/>
        <c:axId val="340186848"/>
      </c:lineChart>
      <c:dateAx>
        <c:axId val="340184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0186848"/>
        <c:crosses val="autoZero"/>
        <c:auto val="1"/>
        <c:lblOffset val="100"/>
        <c:baseTimeUnit val="years"/>
      </c:dateAx>
      <c:valAx>
        <c:axId val="340186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0184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321.26</c:v>
                </c:pt>
                <c:pt idx="1">
                  <c:v>330.21</c:v>
                </c:pt>
                <c:pt idx="2">
                  <c:v>299.39999999999998</c:v>
                </c:pt>
                <c:pt idx="3">
                  <c:v>283.77999999999997</c:v>
                </c:pt>
                <c:pt idx="4">
                  <c:v>455.8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88-4CCB-BC40-B45ED5DCD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186064"/>
        <c:axId val="340188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283.17</c:v>
                </c:pt>
                <c:pt idx="1">
                  <c:v>263.76</c:v>
                </c:pt>
                <c:pt idx="2">
                  <c:v>274.35000000000002</c:v>
                </c:pt>
                <c:pt idx="3">
                  <c:v>273.52</c:v>
                </c:pt>
                <c:pt idx="4">
                  <c:v>274.99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A88-4CCB-BC40-B45ED5DCD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186064"/>
        <c:axId val="340188024"/>
      </c:lineChart>
      <c:dateAx>
        <c:axId val="3401860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40188024"/>
        <c:crosses val="autoZero"/>
        <c:auto val="1"/>
        <c:lblOffset val="100"/>
        <c:baseTimeUnit val="years"/>
      </c:dateAx>
      <c:valAx>
        <c:axId val="340188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0186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【832.52】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【253.04】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70" zoomScaleNormal="70" workbookViewId="0">
      <selection activeCell="CI62" sqref="CI6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高知県　黒潮町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農業集落排水</v>
      </c>
      <c r="Q8" s="49"/>
      <c r="R8" s="49"/>
      <c r="S8" s="49"/>
      <c r="T8" s="49"/>
      <c r="U8" s="49"/>
      <c r="V8" s="49"/>
      <c r="W8" s="49" t="str">
        <f>データ!L6</f>
        <v>F2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10859</v>
      </c>
      <c r="AM8" s="51"/>
      <c r="AN8" s="51"/>
      <c r="AO8" s="51"/>
      <c r="AP8" s="51"/>
      <c r="AQ8" s="51"/>
      <c r="AR8" s="51"/>
      <c r="AS8" s="51"/>
      <c r="AT8" s="46">
        <f>データ!T6</f>
        <v>188.46</v>
      </c>
      <c r="AU8" s="46"/>
      <c r="AV8" s="46"/>
      <c r="AW8" s="46"/>
      <c r="AX8" s="46"/>
      <c r="AY8" s="46"/>
      <c r="AZ8" s="46"/>
      <c r="BA8" s="46"/>
      <c r="BB8" s="46">
        <f>データ!U6</f>
        <v>57.62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4.43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3970</v>
      </c>
      <c r="AE10" s="51"/>
      <c r="AF10" s="51"/>
      <c r="AG10" s="51"/>
      <c r="AH10" s="51"/>
      <c r="AI10" s="51"/>
      <c r="AJ10" s="51"/>
      <c r="AK10" s="2"/>
      <c r="AL10" s="51">
        <f>データ!V6</f>
        <v>478</v>
      </c>
      <c r="AM10" s="51"/>
      <c r="AN10" s="51"/>
      <c r="AO10" s="51"/>
      <c r="AP10" s="51"/>
      <c r="AQ10" s="51"/>
      <c r="AR10" s="51"/>
      <c r="AS10" s="51"/>
      <c r="AT10" s="46">
        <f>データ!W6</f>
        <v>0.23</v>
      </c>
      <c r="AU10" s="46"/>
      <c r="AV10" s="46"/>
      <c r="AW10" s="46"/>
      <c r="AX10" s="46"/>
      <c r="AY10" s="46"/>
      <c r="AZ10" s="46"/>
      <c r="BA10" s="46"/>
      <c r="BB10" s="46">
        <f>データ!X6</f>
        <v>2078.2600000000002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118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120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119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【832.52】</v>
      </c>
      <c r="I86" s="26" t="str">
        <f>データ!CA6</f>
        <v>【60.94】</v>
      </c>
      <c r="J86" s="26" t="str">
        <f>データ!CL6</f>
        <v>【253.04】</v>
      </c>
      <c r="K86" s="26" t="str">
        <f>データ!CW6</f>
        <v>【54.84】</v>
      </c>
      <c r="L86" s="26" t="str">
        <f>データ!DH6</f>
        <v>【86.60】</v>
      </c>
      <c r="M86" s="26" t="s">
        <v>43</v>
      </c>
      <c r="N86" s="26" t="s">
        <v>44</v>
      </c>
      <c r="O86" s="26" t="str">
        <f>データ!EO6</f>
        <v>【0.16】</v>
      </c>
    </row>
  </sheetData>
  <sheetProtection algorithmName="SHA-512" hashValue="L+7HY7h5qEgy4Q3IVrwW3H2U8t/olQBr1UEKAH21wh4KF/Vj0HrWmzAk8QaoJIL54Y2N0TJPaml4UrsMtF+2Og==" saltValue="1+N4Rji9zqGOlfJWY/5rm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2020</v>
      </c>
      <c r="C6" s="33">
        <f t="shared" ref="C6:X6" si="3">C7</f>
        <v>394289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高知県　黒潮町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4.43</v>
      </c>
      <c r="Q6" s="34">
        <f t="shared" si="3"/>
        <v>100</v>
      </c>
      <c r="R6" s="34">
        <f t="shared" si="3"/>
        <v>3970</v>
      </c>
      <c r="S6" s="34">
        <f t="shared" si="3"/>
        <v>10859</v>
      </c>
      <c r="T6" s="34">
        <f t="shared" si="3"/>
        <v>188.46</v>
      </c>
      <c r="U6" s="34">
        <f t="shared" si="3"/>
        <v>57.62</v>
      </c>
      <c r="V6" s="34">
        <f t="shared" si="3"/>
        <v>478</v>
      </c>
      <c r="W6" s="34">
        <f t="shared" si="3"/>
        <v>0.23</v>
      </c>
      <c r="X6" s="34">
        <f t="shared" si="3"/>
        <v>2078.2600000000002</v>
      </c>
      <c r="Y6" s="35">
        <f>IF(Y7="",NA(),Y7)</f>
        <v>86.58</v>
      </c>
      <c r="Z6" s="35">
        <f t="shared" ref="Z6:AH6" si="4">IF(Z7="",NA(),Z7)</f>
        <v>86.24</v>
      </c>
      <c r="AA6" s="35">
        <f t="shared" si="4"/>
        <v>85.28</v>
      </c>
      <c r="AB6" s="35">
        <f t="shared" si="4"/>
        <v>84.91</v>
      </c>
      <c r="AC6" s="35">
        <f t="shared" si="4"/>
        <v>85.45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974.93</v>
      </c>
      <c r="BL6" s="35">
        <f t="shared" si="7"/>
        <v>855.8</v>
      </c>
      <c r="BM6" s="35">
        <f t="shared" si="7"/>
        <v>789.46</v>
      </c>
      <c r="BN6" s="35">
        <f t="shared" si="7"/>
        <v>826.83</v>
      </c>
      <c r="BO6" s="35">
        <f t="shared" si="7"/>
        <v>867.83</v>
      </c>
      <c r="BP6" s="34" t="str">
        <f>IF(BP7="","",IF(BP7="-","【-】","【"&amp;SUBSTITUTE(TEXT(BP7,"#,##0.00"),"-","△")&amp;"】"))</f>
        <v>【832.52】</v>
      </c>
      <c r="BQ6" s="35">
        <f>IF(BQ7="",NA(),BQ7)</f>
        <v>65.09</v>
      </c>
      <c r="BR6" s="35">
        <f t="shared" ref="BR6:BZ6" si="8">IF(BR7="",NA(),BR7)</f>
        <v>65.05</v>
      </c>
      <c r="BS6" s="35">
        <f t="shared" si="8"/>
        <v>71.41</v>
      </c>
      <c r="BT6" s="35">
        <f t="shared" si="8"/>
        <v>75.22</v>
      </c>
      <c r="BU6" s="35">
        <f t="shared" si="8"/>
        <v>48.2</v>
      </c>
      <c r="BV6" s="35">
        <f t="shared" si="8"/>
        <v>55.32</v>
      </c>
      <c r="BW6" s="35">
        <f t="shared" si="8"/>
        <v>59.8</v>
      </c>
      <c r="BX6" s="35">
        <f t="shared" si="8"/>
        <v>57.77</v>
      </c>
      <c r="BY6" s="35">
        <f t="shared" si="8"/>
        <v>57.31</v>
      </c>
      <c r="BZ6" s="35">
        <f t="shared" si="8"/>
        <v>57.08</v>
      </c>
      <c r="CA6" s="34" t="str">
        <f>IF(CA7="","",IF(CA7="-","【-】","【"&amp;SUBSTITUTE(TEXT(CA7,"#,##0.00"),"-","△")&amp;"】"))</f>
        <v>【60.94】</v>
      </c>
      <c r="CB6" s="35">
        <f>IF(CB7="",NA(),CB7)</f>
        <v>321.26</v>
      </c>
      <c r="CC6" s="35">
        <f t="shared" ref="CC6:CK6" si="9">IF(CC7="",NA(),CC7)</f>
        <v>330.21</v>
      </c>
      <c r="CD6" s="35">
        <f t="shared" si="9"/>
        <v>299.39999999999998</v>
      </c>
      <c r="CE6" s="35">
        <f t="shared" si="9"/>
        <v>283.77999999999997</v>
      </c>
      <c r="CF6" s="35">
        <f t="shared" si="9"/>
        <v>455.8</v>
      </c>
      <c r="CG6" s="35">
        <f t="shared" si="9"/>
        <v>283.17</v>
      </c>
      <c r="CH6" s="35">
        <f t="shared" si="9"/>
        <v>263.76</v>
      </c>
      <c r="CI6" s="35">
        <f t="shared" si="9"/>
        <v>274.35000000000002</v>
      </c>
      <c r="CJ6" s="35">
        <f t="shared" si="9"/>
        <v>273.52</v>
      </c>
      <c r="CK6" s="35">
        <f t="shared" si="9"/>
        <v>274.99</v>
      </c>
      <c r="CL6" s="34" t="str">
        <f>IF(CL7="","",IF(CL7="-","【-】","【"&amp;SUBSTITUTE(TEXT(CL7,"#,##0.00"),"-","△")&amp;"】"))</f>
        <v>【253.04】</v>
      </c>
      <c r="CM6" s="35">
        <f>IF(CM7="",NA(),CM7)</f>
        <v>34.869999999999997</v>
      </c>
      <c r="CN6" s="35">
        <f t="shared" ref="CN6:CV6" si="10">IF(CN7="",NA(),CN7)</f>
        <v>33.19</v>
      </c>
      <c r="CO6" s="35">
        <f t="shared" si="10"/>
        <v>34.03</v>
      </c>
      <c r="CP6" s="35">
        <f t="shared" si="10"/>
        <v>33.61</v>
      </c>
      <c r="CQ6" s="35">
        <f t="shared" si="10"/>
        <v>32.770000000000003</v>
      </c>
      <c r="CR6" s="35">
        <f t="shared" si="10"/>
        <v>60.65</v>
      </c>
      <c r="CS6" s="35">
        <f t="shared" si="10"/>
        <v>51.75</v>
      </c>
      <c r="CT6" s="35">
        <f t="shared" si="10"/>
        <v>50.68</v>
      </c>
      <c r="CU6" s="35">
        <f t="shared" si="10"/>
        <v>50.14</v>
      </c>
      <c r="CV6" s="35">
        <f t="shared" si="10"/>
        <v>54.83</v>
      </c>
      <c r="CW6" s="34" t="str">
        <f>IF(CW7="","",IF(CW7="-","【-】","【"&amp;SUBSTITUTE(TEXT(CW7,"#,##0.00"),"-","△")&amp;"】"))</f>
        <v>【54.84】</v>
      </c>
      <c r="CX6" s="35">
        <f>IF(CX7="",NA(),CX7)</f>
        <v>57.01</v>
      </c>
      <c r="CY6" s="35">
        <f t="shared" ref="CY6:DG6" si="11">IF(CY7="",NA(),CY7)</f>
        <v>60.27</v>
      </c>
      <c r="CZ6" s="35">
        <f t="shared" si="11"/>
        <v>63.01</v>
      </c>
      <c r="DA6" s="35">
        <f t="shared" si="11"/>
        <v>65.849999999999994</v>
      </c>
      <c r="DB6" s="35">
        <f t="shared" si="11"/>
        <v>65.48</v>
      </c>
      <c r="DC6" s="35">
        <f t="shared" si="11"/>
        <v>84.58</v>
      </c>
      <c r="DD6" s="35">
        <f t="shared" si="11"/>
        <v>84.84</v>
      </c>
      <c r="DE6" s="35">
        <f t="shared" si="11"/>
        <v>84.86</v>
      </c>
      <c r="DF6" s="35">
        <f t="shared" si="11"/>
        <v>84.98</v>
      </c>
      <c r="DG6" s="35">
        <f t="shared" si="11"/>
        <v>84.7</v>
      </c>
      <c r="DH6" s="34" t="str">
        <f>IF(DH7="","",IF(DH7="-","【-】","【"&amp;SUBSTITUTE(TEXT(DH7,"#,##0.00"),"-","△")&amp;"】"))</f>
        <v>【86.60】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2.0499999999999998</v>
      </c>
      <c r="EK6" s="35">
        <f t="shared" si="14"/>
        <v>0.01</v>
      </c>
      <c r="EL6" s="35">
        <f t="shared" si="14"/>
        <v>0.01</v>
      </c>
      <c r="EM6" s="35">
        <f t="shared" si="14"/>
        <v>0.02</v>
      </c>
      <c r="EN6" s="35">
        <f t="shared" si="14"/>
        <v>0.25</v>
      </c>
      <c r="EO6" s="34" t="str">
        <f>IF(EO7="","",IF(EO7="-","【-】","【"&amp;SUBSTITUTE(TEXT(EO7,"#,##0.00"),"-","△")&amp;"】"))</f>
        <v>【0.16】</v>
      </c>
    </row>
    <row r="7" spans="1:145" s="36" customFormat="1" x14ac:dyDescent="0.15">
      <c r="A7" s="28"/>
      <c r="B7" s="37">
        <v>2020</v>
      </c>
      <c r="C7" s="37">
        <v>394289</v>
      </c>
      <c r="D7" s="37">
        <v>47</v>
      </c>
      <c r="E7" s="37">
        <v>17</v>
      </c>
      <c r="F7" s="37">
        <v>5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4.43</v>
      </c>
      <c r="Q7" s="38">
        <v>100</v>
      </c>
      <c r="R7" s="38">
        <v>3970</v>
      </c>
      <c r="S7" s="38">
        <v>10859</v>
      </c>
      <c r="T7" s="38">
        <v>188.46</v>
      </c>
      <c r="U7" s="38">
        <v>57.62</v>
      </c>
      <c r="V7" s="38">
        <v>478</v>
      </c>
      <c r="W7" s="38">
        <v>0.23</v>
      </c>
      <c r="X7" s="38">
        <v>2078.2600000000002</v>
      </c>
      <c r="Y7" s="38">
        <v>86.58</v>
      </c>
      <c r="Z7" s="38">
        <v>86.24</v>
      </c>
      <c r="AA7" s="38">
        <v>85.28</v>
      </c>
      <c r="AB7" s="38">
        <v>84.91</v>
      </c>
      <c r="AC7" s="38">
        <v>85.45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974.93</v>
      </c>
      <c r="BL7" s="38">
        <v>855.8</v>
      </c>
      <c r="BM7" s="38">
        <v>789.46</v>
      </c>
      <c r="BN7" s="38">
        <v>826.83</v>
      </c>
      <c r="BO7" s="38">
        <v>867.83</v>
      </c>
      <c r="BP7" s="38">
        <v>832.52</v>
      </c>
      <c r="BQ7" s="38">
        <v>65.09</v>
      </c>
      <c r="BR7" s="38">
        <v>65.05</v>
      </c>
      <c r="BS7" s="38">
        <v>71.41</v>
      </c>
      <c r="BT7" s="38">
        <v>75.22</v>
      </c>
      <c r="BU7" s="38">
        <v>48.2</v>
      </c>
      <c r="BV7" s="38">
        <v>55.32</v>
      </c>
      <c r="BW7" s="38">
        <v>59.8</v>
      </c>
      <c r="BX7" s="38">
        <v>57.77</v>
      </c>
      <c r="BY7" s="38">
        <v>57.31</v>
      </c>
      <c r="BZ7" s="38">
        <v>57.08</v>
      </c>
      <c r="CA7" s="38">
        <v>60.94</v>
      </c>
      <c r="CB7" s="38">
        <v>321.26</v>
      </c>
      <c r="CC7" s="38">
        <v>330.21</v>
      </c>
      <c r="CD7" s="38">
        <v>299.39999999999998</v>
      </c>
      <c r="CE7" s="38">
        <v>283.77999999999997</v>
      </c>
      <c r="CF7" s="38">
        <v>455.8</v>
      </c>
      <c r="CG7" s="38">
        <v>283.17</v>
      </c>
      <c r="CH7" s="38">
        <v>263.76</v>
      </c>
      <c r="CI7" s="38">
        <v>274.35000000000002</v>
      </c>
      <c r="CJ7" s="38">
        <v>273.52</v>
      </c>
      <c r="CK7" s="38">
        <v>274.99</v>
      </c>
      <c r="CL7" s="38">
        <v>253.04</v>
      </c>
      <c r="CM7" s="38">
        <v>34.869999999999997</v>
      </c>
      <c r="CN7" s="38">
        <v>33.19</v>
      </c>
      <c r="CO7" s="38">
        <v>34.03</v>
      </c>
      <c r="CP7" s="38">
        <v>33.61</v>
      </c>
      <c r="CQ7" s="38">
        <v>32.770000000000003</v>
      </c>
      <c r="CR7" s="38">
        <v>60.65</v>
      </c>
      <c r="CS7" s="38">
        <v>51.75</v>
      </c>
      <c r="CT7" s="38">
        <v>50.68</v>
      </c>
      <c r="CU7" s="38">
        <v>50.14</v>
      </c>
      <c r="CV7" s="38">
        <v>54.83</v>
      </c>
      <c r="CW7" s="38">
        <v>54.84</v>
      </c>
      <c r="CX7" s="38">
        <v>57.01</v>
      </c>
      <c r="CY7" s="38">
        <v>60.27</v>
      </c>
      <c r="CZ7" s="38">
        <v>63.01</v>
      </c>
      <c r="DA7" s="38">
        <v>65.849999999999994</v>
      </c>
      <c r="DB7" s="38">
        <v>65.48</v>
      </c>
      <c r="DC7" s="38">
        <v>84.58</v>
      </c>
      <c r="DD7" s="38">
        <v>84.84</v>
      </c>
      <c r="DE7" s="38">
        <v>84.86</v>
      </c>
      <c r="DF7" s="38">
        <v>84.98</v>
      </c>
      <c r="DG7" s="38">
        <v>84.7</v>
      </c>
      <c r="DH7" s="38">
        <v>86.6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2.0499999999999998</v>
      </c>
      <c r="EK7" s="38">
        <v>0.01</v>
      </c>
      <c r="EL7" s="38">
        <v>0.01</v>
      </c>
      <c r="EM7" s="38">
        <v>0.02</v>
      </c>
      <c r="EN7" s="38">
        <v>0.25</v>
      </c>
      <c r="EO7" s="38">
        <v>0.16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114</v>
      </c>
      <c r="E13" t="s">
        <v>115</v>
      </c>
      <c r="F13" t="s">
        <v>116</v>
      </c>
      <c r="G13" t="s">
        <v>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宮地 洋</cp:lastModifiedBy>
  <dcterms:created xsi:type="dcterms:W3CDTF">2021-12-03T08:02:26Z</dcterms:created>
  <dcterms:modified xsi:type="dcterms:W3CDTF">2022-01-11T05:45:41Z</dcterms:modified>
  <cp:category/>
</cp:coreProperties>
</file>