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経営戦略・経営比較表\経営比較表\R3\"/>
    </mc:Choice>
  </mc:AlternateContent>
  <workbookProtection workbookAlgorithmName="SHA-512" workbookHashValue="FOfOoVrfJLGNdnrrUAr/TRRSoZGU7EhCf6s/097ptwZ2YdhAqG26Ig6MLtfteOekg88Qg3CwpZkrgQuxywhvDw==" workbookSaltValue="Dth2dD/3IEMgid1pXrgcwQ=="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H30" i="4"/>
  <c r="LT76" i="4"/>
  <c r="GQ51" i="4"/>
  <c r="IE76" i="4"/>
  <c r="BZ51" i="4"/>
  <c r="GQ30" i="4"/>
  <c r="BZ30" i="4"/>
  <c r="BG30" i="4"/>
  <c r="AV76" i="4"/>
  <c r="KO51" i="4"/>
  <c r="HP76" i="4"/>
  <c r="BG51" i="4"/>
  <c r="FX30" i="4"/>
  <c r="LE76" i="4"/>
  <c r="FX51" i="4"/>
  <c r="KO30" i="4"/>
  <c r="KP76" i="4"/>
  <c r="JV30" i="4"/>
  <c r="HA76" i="4"/>
  <c r="AN51" i="4"/>
  <c r="FE30" i="4"/>
  <c r="AN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<sst xmlns="http://schemas.openxmlformats.org/spreadsheetml/2006/main" count="278" uniqueCount="135">
  <si>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</si>
  <si>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</si>
  <si>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</si>
  <si>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</si>
  <si>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</si>
  <si>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</si>
  <si>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</si>
  <si>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</si>
  <si>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</si>
  <si>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</si>
  <si>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</si>
  <si>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</si>
  <si>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</si>
  <si>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</si>
  <si>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</si>
  <si>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</si>
  <si>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</si>
  <si>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</si>
  <si>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</si>
  <si>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</si>
  <si>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</si>
  <si>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</si>
  <si>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</si>
  <si>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</si>
  <si>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</si>
  <si>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</si>
  <si>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</si>
  <si>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</si>
  <si>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</si>
  <si>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</si>
  <si>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</si>
  <si>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</si>
  <si>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</si>
  <si>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</si>
  <si>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</si>
  <si>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</si>
  <si>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</si>
  <si>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</si>
  <si>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</si>
  <si>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</si>
  <si>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</si>
  <si>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</si>
  <si>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</si>
  <si>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</si>
  <si>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</si>
  <si>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</si>
  <si>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</si>
  <si>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</si>
  <si>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</si>
  <si>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</si>
  <si>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</si>
  <si>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</si>
  <si>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</si>
  <si>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</si>
  <si>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</si>
  <si>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</si>
  <si>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</si>
  <si>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</si>
  <si>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</si>
  <si>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</si>
  <si>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</si>
  <si>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</si>
  <si>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</si>
  <si>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</si>
  <si>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</si>
  <si>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</si>
  <si>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</si>
  <si>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</si>
  <si>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</si>
  <si>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</si>
  <si>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</si>
  <si>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</si>
  <si>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</si>
  <si>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</si>
  <si>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</si>
  <si>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</si>
  <si>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</si>
  <si>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</si>
  <si>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</si>
  <si>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</si>
  <si>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</si>
  <si>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</si>
  <si>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</si>
  <si>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</si>
  <si>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</si>
  <si>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</si>
  <si>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</si>
  <si>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</si>
  <si>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</si>
  <si>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</si>
  <si>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</si>
  <si>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</si>
  <si>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</si>
  <si>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</si>
  <si>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</si>
  <si>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</si>
  <si>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</si>
  <si>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</si>
  <si>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</si>
  <si>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</si>
  <si>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</si>
  <si>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</si>
  <si>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</si>
  <si>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</si>
  <si>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</si>
  <si>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</si>
  <si>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</si>
  <si>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</si>
  <si>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</si>
  <si>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</si>
  <si>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</si>
  <si>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</si>
  <si>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</si>
  <si>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</si>
  <si>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南御座駐車場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</si>
  <si>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</si>
  <si>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</si>
  <si>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</si>
  <si>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</si>
  <si>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</si>
  <si>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</si>
  <si>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</si>
  <si>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</si>
  <si>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</si>
  <si>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</si>
  <si>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</si>
  <si>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</si>
  <si>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</si>
  <si>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</si>
  <si>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</si>
  <si>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</si>
  <si>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本駐車場は中心市街地からは一定の距離がある場所に立地しているが，区画整理地内にあり，また，近年は飲食店などの商業施設も立地していることから，敷地地価は比較的高い。
　一方で，広場式駐車場で機械設備がないため，設備投資見込額は低く抑えられている。</t>
    <rPh sb="22" eb="24">
      <t>バショ</t>
    </rPh>
    <rPh sb="25" eb="27">
      <t>リッチ</t>
    </rPh>
    <rPh sb="33" eb="35">
      <t>クカク</t>
    </rPh>
    <rPh sb="35" eb="37">
      <t>セイリ</t>
    </rPh>
    <rPh sb="37" eb="38">
      <t>チ</t>
    </rPh>
    <rPh sb="38" eb="39">
      <t>ナイ</t>
    </rPh>
    <rPh sb="46" eb="48">
      <t>キンネン</t>
    </rPh>
    <rPh sb="49" eb="51">
      <t>インショク</t>
    </rPh>
    <rPh sb="51" eb="52">
      <t>テン</t>
    </rPh>
    <rPh sb="55" eb="57">
      <t>ショウギョウ</t>
    </rPh>
    <rPh sb="57" eb="59">
      <t>シセツ</t>
    </rPh>
    <rPh sb="60" eb="62">
      <t>リッチ</t>
    </rPh>
    <rPh sb="76" eb="79">
      <t>ヒカクテキ</t>
    </rPh>
    <phoneticPr fontId="5"/>
  </si>
  <si>
    <t>　今後も，指定管理者と連携し，利用台数・料金収入の確保と経費削減に努め，現在の高い収益性の確保と健全な経営に努める。</t>
    <rPh sb="39" eb="40">
      <t>タカ</t>
    </rPh>
    <phoneticPr fontId="5"/>
  </si>
  <si>
    <t>　稼働率の数値が類似施設平均値よりも低い値となっているが，当該施設の利用方式が月ぎめ契約方式であるためであると考えられる。</t>
    <rPh sb="1" eb="3">
      <t>カドウ</t>
    </rPh>
    <rPh sb="3" eb="4">
      <t>リツ</t>
    </rPh>
    <rPh sb="5" eb="7">
      <t>スウチ</t>
    </rPh>
    <rPh sb="8" eb="10">
      <t>ルイジ</t>
    </rPh>
    <rPh sb="10" eb="12">
      <t>シセツ</t>
    </rPh>
    <rPh sb="12" eb="15">
      <t>ヘイキンチ</t>
    </rPh>
    <rPh sb="18" eb="19">
      <t>ヒク</t>
    </rPh>
    <rPh sb="20" eb="21">
      <t>アタイ</t>
    </rPh>
    <rPh sb="29" eb="31">
      <t>トウガイ</t>
    </rPh>
    <rPh sb="31" eb="33">
      <t>シセツ</t>
    </rPh>
    <rPh sb="34" eb="36">
      <t>リヨウ</t>
    </rPh>
    <rPh sb="36" eb="38">
      <t>ホウシキ</t>
    </rPh>
    <rPh sb="39" eb="40">
      <t>ツキ</t>
    </rPh>
    <rPh sb="42" eb="44">
      <t>ケイヤク</t>
    </rPh>
    <rPh sb="44" eb="46">
      <t>ホウシキ</t>
    </rPh>
    <rPh sb="55" eb="56">
      <t>カンガ</t>
    </rPh>
    <phoneticPr fontId="5"/>
  </si>
  <si>
    <r>
      <t>　収益的収支比率の減少は，公課費の増によるため一過性のものであり，依然高い数値を維持している。
　売上高ＧＯＰ比率については，類似施設平均値と比較して高い値で推移しているが，これは本駐車場が広場式で設備等がなく，維持管理経費が低く抑えられている等の要因が考えられる。
　</t>
    </r>
    <r>
      <rPr>
        <sz val="11"/>
        <color rgb="FFFF0000"/>
        <rFont val="ＭＳ ゴシック"/>
        <family val="3"/>
        <charset val="128"/>
      </rPr>
      <t>ＥＢＩＴＤＡについては，類似施設平均値と比較してやや高い水準であるが，本駐車場は月ぎめ契約方式であるため，毎年当該値は一定の水準で推移している。</t>
    </r>
    <rPh sb="1" eb="8">
      <t>シュウエキテキシュウシヒリツ</t>
    </rPh>
    <rPh sb="9" eb="11">
      <t>ゲンショウ</t>
    </rPh>
    <rPh sb="17" eb="18">
      <t>ゾウ</t>
    </rPh>
    <rPh sb="23" eb="26">
      <t>イッカセイ</t>
    </rPh>
    <rPh sb="33" eb="35">
      <t>イゼン</t>
    </rPh>
    <rPh sb="35" eb="36">
      <t>タカ</t>
    </rPh>
    <rPh sb="37" eb="39">
      <t>スウチ</t>
    </rPh>
    <rPh sb="40" eb="42">
      <t>イジ</t>
    </rPh>
    <rPh sb="147" eb="149">
      <t>ルイジ</t>
    </rPh>
    <rPh sb="149" eb="151">
      <t>シセツ</t>
    </rPh>
    <rPh sb="151" eb="153">
      <t>ヘイキン</t>
    </rPh>
    <rPh sb="153" eb="154">
      <t>チ</t>
    </rPh>
    <rPh sb="161" eb="162">
      <t>タカ</t>
    </rPh>
    <rPh sb="175" eb="176">
      <t>ツキ</t>
    </rPh>
    <rPh sb="178" eb="180">
      <t>ケイヤク</t>
    </rPh>
    <rPh sb="180" eb="182">
      <t>ホウシキ</t>
    </rPh>
    <rPh sb="188" eb="190">
      <t>マイネン</t>
    </rPh>
    <rPh sb="194" eb="196">
      <t>イッテイ</t>
    </rPh>
    <rPh sb="197" eb="199">
      <t>スイジュン</t>
    </rPh>
    <rPh sb="200" eb="20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</si>
</sst>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1051.9000000000001</c:v>
                </c:pt>
                <c:pt idx="1">
                  <c:v>978.9</c:v>
                </c:pt>
                <c:pt idx="2">
                  <c:v>228.9</c:v>
                </c:pt>
                <c:pt idx="3">
                  <c:v>898.6</c:v>
                </c:pt>
                <c:pt idx="4">
                  <c:v>419.8</c:v>
                </c:pt>
              </c:numCache>
            </c:numRef>
          </c:val>
          <c:extLst xmlns:c16r2="http://schemas.microsoft.com/office/drawing/2015/06/chart">
            <c:ext xmlns:c16="http://schemas.microsoft.com/office/drawing/2014/chart" uri="{C3380CC4-5D6E-409C-BE32-E72D297353CC}">
              <c16:uniqueId val="{00000000-1463-4ADB-B7BE-DB20CD71D55E}"/>
            </c:ext>
          </c:extLst>
        </c:ser>
        <c:dLbls>
          <c:showLegendKey val="0"/>
          <c:showVal val="0"/>
          <c:showCatName val="0"/>
          <c:showSerName val="0"/>
          <c:showPercent val="0"/>
          <c:showBubbleSize val="0"/>
        </c:dLbls>
        <c:gapWidth val="150"/>
        <c:axId val="589379240"/>
        <c:axId val="58937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1463-4ADB-B7BE-DB20CD71D55E}"/>
            </c:ext>
          </c:extLst>
        </c:ser>
        <c:dLbls>
          <c:showLegendKey val="0"/>
          <c:showVal val="0"/>
          <c:showCatName val="0"/>
          <c:showSerName val="0"/>
          <c:showPercent val="0"/>
          <c:showBubbleSize val="0"/>
        </c:dLbls>
        <c:marker val="1"/>
        <c:smooth val="0"/>
        <c:axId val="589379240"/>
        <c:axId val="589379632"/>
      </c:lineChart>
      <c:catAx>
        <c:axId val="589379240"/>
        <c:scaling>
          <c:orientation val="minMax"/>
        </c:scaling>
        <c:delete val="1"/>
        <c:axPos val="b"/>
        <c:numFmt formatCode="General" sourceLinked="1"/>
        <c:majorTickMark val="none"/>
        <c:minorTickMark val="none"/>
        <c:tickLblPos val="none"/>
        <c:crossAx val="589379632"/>
        <c:crosses val="autoZero"/>
        <c:auto val="1"/>
        <c:lblAlgn val="ctr"/>
        <c:lblOffset val="100"/>
        <c:noMultiLvlLbl val="1"/>
      </c:catAx>
      <c:valAx>
        <c:axId val="58937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37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39-4016-83ED-0554F8B608FA}"/>
            </c:ext>
          </c:extLst>
        </c:ser>
        <c:dLbls>
          <c:showLegendKey val="0"/>
          <c:showVal val="0"/>
          <c:showCatName val="0"/>
          <c:showSerName val="0"/>
          <c:showPercent val="0"/>
          <c:showBubbleSize val="0"/>
        </c:dLbls>
        <c:gapWidth val="150"/>
        <c:axId val="583008696"/>
        <c:axId val="5830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3939-4016-83ED-0554F8B608FA}"/>
            </c:ext>
          </c:extLst>
        </c:ser>
        <c:dLbls>
          <c:showLegendKey val="0"/>
          <c:showVal val="0"/>
          <c:showCatName val="0"/>
          <c:showSerName val="0"/>
          <c:showPercent val="0"/>
          <c:showBubbleSize val="0"/>
        </c:dLbls>
        <c:marker val="1"/>
        <c:smooth val="0"/>
        <c:axId val="583008696"/>
        <c:axId val="583008304"/>
      </c:lineChart>
      <c:catAx>
        <c:axId val="583008696"/>
        <c:scaling>
          <c:orientation val="minMax"/>
        </c:scaling>
        <c:delete val="1"/>
        <c:axPos val="b"/>
        <c:numFmt formatCode="General" sourceLinked="1"/>
        <c:majorTickMark val="none"/>
        <c:minorTickMark val="none"/>
        <c:tickLblPos val="none"/>
        <c:crossAx val="583008304"/>
        <c:crosses val="autoZero"/>
        <c:auto val="1"/>
        <c:lblAlgn val="ctr"/>
        <c:lblOffset val="100"/>
        <c:noMultiLvlLbl val="1"/>
      </c:catAx>
      <c:valAx>
        <c:axId val="58300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00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228-44B5-A965-E243F4F9F862}"/>
            </c:ext>
          </c:extLst>
        </c:ser>
        <c:dLbls>
          <c:showLegendKey val="0"/>
          <c:showVal val="0"/>
          <c:showCatName val="0"/>
          <c:showSerName val="0"/>
          <c:showPercent val="0"/>
          <c:showBubbleSize val="0"/>
        </c:dLbls>
        <c:gapWidth val="150"/>
        <c:axId val="583006344"/>
        <c:axId val="58300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228-44B5-A965-E243F4F9F862}"/>
            </c:ext>
          </c:extLst>
        </c:ser>
        <c:dLbls>
          <c:showLegendKey val="0"/>
          <c:showVal val="0"/>
          <c:showCatName val="0"/>
          <c:showSerName val="0"/>
          <c:showPercent val="0"/>
          <c:showBubbleSize val="0"/>
        </c:dLbls>
        <c:marker val="1"/>
        <c:smooth val="0"/>
        <c:axId val="583006344"/>
        <c:axId val="583009480"/>
      </c:lineChart>
      <c:catAx>
        <c:axId val="583006344"/>
        <c:scaling>
          <c:orientation val="minMax"/>
        </c:scaling>
        <c:delete val="1"/>
        <c:axPos val="b"/>
        <c:numFmt formatCode="General" sourceLinked="1"/>
        <c:majorTickMark val="none"/>
        <c:minorTickMark val="none"/>
        <c:tickLblPos val="none"/>
        <c:crossAx val="583009480"/>
        <c:crosses val="autoZero"/>
        <c:auto val="1"/>
        <c:lblAlgn val="ctr"/>
        <c:lblOffset val="100"/>
        <c:noMultiLvlLbl val="1"/>
      </c:catAx>
      <c:valAx>
        <c:axId val="58300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0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A5F-4B01-AD03-93433A12C826}"/>
            </c:ext>
          </c:extLst>
        </c:ser>
        <c:dLbls>
          <c:showLegendKey val="0"/>
          <c:showVal val="0"/>
          <c:showCatName val="0"/>
          <c:showSerName val="0"/>
          <c:showPercent val="0"/>
          <c:showBubbleSize val="0"/>
        </c:dLbls>
        <c:gapWidth val="150"/>
        <c:axId val="583006736"/>
        <c:axId val="5830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A5F-4B01-AD03-93433A12C826}"/>
            </c:ext>
          </c:extLst>
        </c:ser>
        <c:dLbls>
          <c:showLegendKey val="0"/>
          <c:showVal val="0"/>
          <c:showCatName val="0"/>
          <c:showSerName val="0"/>
          <c:showPercent val="0"/>
          <c:showBubbleSize val="0"/>
        </c:dLbls>
        <c:marker val="1"/>
        <c:smooth val="0"/>
        <c:axId val="583006736"/>
        <c:axId val="583007128"/>
      </c:lineChart>
      <c:catAx>
        <c:axId val="583006736"/>
        <c:scaling>
          <c:orientation val="minMax"/>
        </c:scaling>
        <c:delete val="1"/>
        <c:axPos val="b"/>
        <c:numFmt formatCode="General" sourceLinked="1"/>
        <c:majorTickMark val="none"/>
        <c:minorTickMark val="none"/>
        <c:tickLblPos val="none"/>
        <c:crossAx val="583007128"/>
        <c:crosses val="autoZero"/>
        <c:auto val="1"/>
        <c:lblAlgn val="ctr"/>
        <c:lblOffset val="100"/>
        <c:noMultiLvlLbl val="1"/>
      </c:catAx>
      <c:valAx>
        <c:axId val="583007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00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B9-4FD6-917A-50CB55F13BF8}"/>
            </c:ext>
          </c:extLst>
        </c:ser>
        <c:dLbls>
          <c:showLegendKey val="0"/>
          <c:showVal val="0"/>
          <c:showCatName val="0"/>
          <c:showSerName val="0"/>
          <c:showPercent val="0"/>
          <c:showBubbleSize val="0"/>
        </c:dLbls>
        <c:gapWidth val="150"/>
        <c:axId val="583007520"/>
        <c:axId val="55374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79B9-4FD6-917A-50CB55F13BF8}"/>
            </c:ext>
          </c:extLst>
        </c:ser>
        <c:dLbls>
          <c:showLegendKey val="0"/>
          <c:showVal val="0"/>
          <c:showCatName val="0"/>
          <c:showSerName val="0"/>
          <c:showPercent val="0"/>
          <c:showBubbleSize val="0"/>
        </c:dLbls>
        <c:marker val="1"/>
        <c:smooth val="0"/>
        <c:axId val="583007520"/>
        <c:axId val="553745080"/>
      </c:lineChart>
      <c:catAx>
        <c:axId val="583007520"/>
        <c:scaling>
          <c:orientation val="minMax"/>
        </c:scaling>
        <c:delete val="1"/>
        <c:axPos val="b"/>
        <c:numFmt formatCode="General" sourceLinked="1"/>
        <c:majorTickMark val="none"/>
        <c:minorTickMark val="none"/>
        <c:tickLblPos val="none"/>
        <c:crossAx val="553745080"/>
        <c:crosses val="autoZero"/>
        <c:auto val="1"/>
        <c:lblAlgn val="ctr"/>
        <c:lblOffset val="100"/>
        <c:noMultiLvlLbl val="1"/>
      </c:catAx>
      <c:valAx>
        <c:axId val="55374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0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9D-4EB7-8B44-A548038B5DB2}"/>
            </c:ext>
          </c:extLst>
        </c:ser>
        <c:dLbls>
          <c:showLegendKey val="0"/>
          <c:showVal val="0"/>
          <c:showCatName val="0"/>
          <c:showSerName val="0"/>
          <c:showPercent val="0"/>
          <c:showBubbleSize val="0"/>
        </c:dLbls>
        <c:gapWidth val="150"/>
        <c:axId val="553744688"/>
        <c:axId val="5537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289D-4EB7-8B44-A548038B5DB2}"/>
            </c:ext>
          </c:extLst>
        </c:ser>
        <c:dLbls>
          <c:showLegendKey val="0"/>
          <c:showVal val="0"/>
          <c:showCatName val="0"/>
          <c:showSerName val="0"/>
          <c:showPercent val="0"/>
          <c:showBubbleSize val="0"/>
        </c:dLbls>
        <c:marker val="1"/>
        <c:smooth val="0"/>
        <c:axId val="553744688"/>
        <c:axId val="553745472"/>
      </c:lineChart>
      <c:catAx>
        <c:axId val="553744688"/>
        <c:scaling>
          <c:orientation val="minMax"/>
        </c:scaling>
        <c:delete val="1"/>
        <c:axPos val="b"/>
        <c:numFmt formatCode="General" sourceLinked="1"/>
        <c:majorTickMark val="none"/>
        <c:minorTickMark val="none"/>
        <c:tickLblPos val="none"/>
        <c:crossAx val="553745472"/>
        <c:crosses val="autoZero"/>
        <c:auto val="1"/>
        <c:lblAlgn val="ctr"/>
        <c:lblOffset val="100"/>
        <c:noMultiLvlLbl val="1"/>
      </c:catAx>
      <c:valAx>
        <c:axId val="553745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74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100</c:v>
                </c:pt>
                <c:pt idx="2">
                  <c:v>81.400000000000006</c:v>
                </c:pt>
                <c:pt idx="3">
                  <c:v>100</c:v>
                </c:pt>
                <c:pt idx="4">
                  <c:v>100</c:v>
                </c:pt>
              </c:numCache>
            </c:numRef>
          </c:val>
          <c:extLst xmlns:c16r2="http://schemas.microsoft.com/office/drawing/2015/06/chart">
            <c:ext xmlns:c16="http://schemas.microsoft.com/office/drawing/2014/chart" uri="{C3380CC4-5D6E-409C-BE32-E72D297353CC}">
              <c16:uniqueId val="{00000000-E91F-4CE6-A981-2DE534C362F0}"/>
            </c:ext>
          </c:extLst>
        </c:ser>
        <c:dLbls>
          <c:showLegendKey val="0"/>
          <c:showVal val="0"/>
          <c:showCatName val="0"/>
          <c:showSerName val="0"/>
          <c:showPercent val="0"/>
          <c:showBubbleSize val="0"/>
        </c:dLbls>
        <c:gapWidth val="150"/>
        <c:axId val="553743120"/>
        <c:axId val="5537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E91F-4CE6-A981-2DE534C362F0}"/>
            </c:ext>
          </c:extLst>
        </c:ser>
        <c:dLbls>
          <c:showLegendKey val="0"/>
          <c:showVal val="0"/>
          <c:showCatName val="0"/>
          <c:showSerName val="0"/>
          <c:showPercent val="0"/>
          <c:showBubbleSize val="0"/>
        </c:dLbls>
        <c:marker val="1"/>
        <c:smooth val="0"/>
        <c:axId val="553743120"/>
        <c:axId val="553742336"/>
      </c:lineChart>
      <c:catAx>
        <c:axId val="553743120"/>
        <c:scaling>
          <c:orientation val="minMax"/>
        </c:scaling>
        <c:delete val="1"/>
        <c:axPos val="b"/>
        <c:numFmt formatCode="General" sourceLinked="1"/>
        <c:majorTickMark val="none"/>
        <c:minorTickMark val="none"/>
        <c:tickLblPos val="none"/>
        <c:crossAx val="553742336"/>
        <c:crosses val="autoZero"/>
        <c:auto val="1"/>
        <c:lblAlgn val="ctr"/>
        <c:lblOffset val="100"/>
        <c:noMultiLvlLbl val="1"/>
      </c:catAx>
      <c:valAx>
        <c:axId val="55374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74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90.5</c:v>
                </c:pt>
                <c:pt idx="1">
                  <c:v>89.8</c:v>
                </c:pt>
                <c:pt idx="2">
                  <c:v>56.3</c:v>
                </c:pt>
                <c:pt idx="3">
                  <c:v>88.9</c:v>
                </c:pt>
                <c:pt idx="4">
                  <c:v>76.2</c:v>
                </c:pt>
              </c:numCache>
            </c:numRef>
          </c:val>
          <c:extLst xmlns:c16r2="http://schemas.microsoft.com/office/drawing/2015/06/chart">
            <c:ext xmlns:c16="http://schemas.microsoft.com/office/drawing/2014/chart" uri="{C3380CC4-5D6E-409C-BE32-E72D297353CC}">
              <c16:uniqueId val="{00000000-56D8-4550-B9F6-5107F938036D}"/>
            </c:ext>
          </c:extLst>
        </c:ser>
        <c:dLbls>
          <c:showLegendKey val="0"/>
          <c:showVal val="0"/>
          <c:showCatName val="0"/>
          <c:showSerName val="0"/>
          <c:showPercent val="0"/>
          <c:showBubbleSize val="0"/>
        </c:dLbls>
        <c:gapWidth val="150"/>
        <c:axId val="553745864"/>
        <c:axId val="5537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56D8-4550-B9F6-5107F938036D}"/>
            </c:ext>
          </c:extLst>
        </c:ser>
        <c:dLbls>
          <c:showLegendKey val="0"/>
          <c:showVal val="0"/>
          <c:showCatName val="0"/>
          <c:showSerName val="0"/>
          <c:showPercent val="0"/>
          <c:showBubbleSize val="0"/>
        </c:dLbls>
        <c:marker val="1"/>
        <c:smooth val="0"/>
        <c:axId val="553745864"/>
        <c:axId val="553743904"/>
      </c:lineChart>
      <c:catAx>
        <c:axId val="553745864"/>
        <c:scaling>
          <c:orientation val="minMax"/>
        </c:scaling>
        <c:delete val="1"/>
        <c:axPos val="b"/>
        <c:numFmt formatCode="General" sourceLinked="1"/>
        <c:majorTickMark val="none"/>
        <c:minorTickMark val="none"/>
        <c:tickLblPos val="none"/>
        <c:crossAx val="553743904"/>
        <c:crosses val="autoZero"/>
        <c:auto val="1"/>
        <c:lblAlgn val="ctr"/>
        <c:lblOffset val="100"/>
        <c:noMultiLvlLbl val="1"/>
      </c:catAx>
      <c:valAx>
        <c:axId val="5537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74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2932</c:v>
                </c:pt>
                <c:pt idx="1">
                  <c:v>2909</c:v>
                </c:pt>
                <c:pt idx="2">
                  <c:v>2002</c:v>
                </c:pt>
                <c:pt idx="3">
                  <c:v>3466</c:v>
                </c:pt>
                <c:pt idx="4">
                  <c:v>3003</c:v>
                </c:pt>
              </c:numCache>
            </c:numRef>
          </c:val>
          <c:extLst xmlns:c16r2="http://schemas.microsoft.com/office/drawing/2015/06/chart">
            <c:ext xmlns:c16="http://schemas.microsoft.com/office/drawing/2014/chart" uri="{C3380CC4-5D6E-409C-BE32-E72D297353CC}">
              <c16:uniqueId val="{00000000-1646-4F29-898B-CBBE91E6C3B7}"/>
            </c:ext>
          </c:extLst>
        </c:ser>
        <c:dLbls>
          <c:showLegendKey val="0"/>
          <c:showVal val="0"/>
          <c:showCatName val="0"/>
          <c:showSerName val="0"/>
          <c:showPercent val="0"/>
          <c:showBubbleSize val="0"/>
        </c:dLbls>
        <c:gapWidth val="150"/>
        <c:axId val="118514856"/>
        <c:axId val="11851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1646-4F29-898B-CBBE91E6C3B7}"/>
            </c:ext>
          </c:extLst>
        </c:ser>
        <c:dLbls>
          <c:showLegendKey val="0"/>
          <c:showVal val="0"/>
          <c:showCatName val="0"/>
          <c:showSerName val="0"/>
          <c:showPercent val="0"/>
          <c:showBubbleSize val="0"/>
        </c:dLbls>
        <c:marker val="1"/>
        <c:smooth val="0"/>
        <c:axId val="118514856"/>
        <c:axId val="118517992"/>
      </c:lineChart>
      <c:catAx>
        <c:axId val="118514856"/>
        <c:scaling>
          <c:orientation val="minMax"/>
        </c:scaling>
        <c:delete val="1"/>
        <c:axPos val="b"/>
        <c:numFmt formatCode="General" sourceLinked="1"/>
        <c:majorTickMark val="none"/>
        <c:minorTickMark val="none"/>
        <c:tickLblPos val="none"/>
        <c:crossAx val="118517992"/>
        <c:crosses val="autoZero"/>
        <c:auto val="1"/>
        <c:lblAlgn val="ctr"/>
        <c:lblOffset val="100"/>
        <c:noMultiLvlLbl val="1"/>
      </c:catAx>
      <c:valAx>
        <c:axId val="118517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51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85" zoomScaleNormal="85"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2">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2">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4" t="str">
        <f>データ!H6&amp;"　"&amp;データ!I6</f>
        <v>高知県高知市　南御座駐車場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2">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2085</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2">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2">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121</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9</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86</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2">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134</v>
      </c>
      <c r="NE15" s="113"/>
      <c r="NF15" s="113"/>
      <c r="NG15" s="113"/>
      <c r="NH15" s="113"/>
      <c r="NI15" s="113"/>
      <c r="NJ15" s="113"/>
      <c r="NK15" s="113"/>
      <c r="NL15" s="113"/>
      <c r="NM15" s="113"/>
      <c r="NN15" s="113"/>
      <c r="NO15" s="113"/>
      <c r="NP15" s="113"/>
      <c r="NQ15" s="113"/>
      <c r="NR15" s="114"/>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1051.9000000000001</v>
      </c>
      <c r="V31" s="110"/>
      <c r="W31" s="110"/>
      <c r="X31" s="110"/>
      <c r="Y31" s="110"/>
      <c r="Z31" s="110"/>
      <c r="AA31" s="110"/>
      <c r="AB31" s="110"/>
      <c r="AC31" s="110"/>
      <c r="AD31" s="110"/>
      <c r="AE31" s="110"/>
      <c r="AF31" s="110"/>
      <c r="AG31" s="110"/>
      <c r="AH31" s="110"/>
      <c r="AI31" s="110"/>
      <c r="AJ31" s="110"/>
      <c r="AK31" s="110"/>
      <c r="AL31" s="110"/>
      <c r="AM31" s="110"/>
      <c r="AN31" s="110">
        <f>データ!Z7</f>
        <v>978.9</v>
      </c>
      <c r="AO31" s="110"/>
      <c r="AP31" s="110"/>
      <c r="AQ31" s="110"/>
      <c r="AR31" s="110"/>
      <c r="AS31" s="110"/>
      <c r="AT31" s="110"/>
      <c r="AU31" s="110"/>
      <c r="AV31" s="110"/>
      <c r="AW31" s="110"/>
      <c r="AX31" s="110"/>
      <c r="AY31" s="110"/>
      <c r="AZ31" s="110"/>
      <c r="BA31" s="110"/>
      <c r="BB31" s="110"/>
      <c r="BC31" s="110"/>
      <c r="BD31" s="110"/>
      <c r="BE31" s="110"/>
      <c r="BF31" s="110"/>
      <c r="BG31" s="110">
        <f>データ!AA7</f>
        <v>228.9</v>
      </c>
      <c r="BH31" s="110"/>
      <c r="BI31" s="110"/>
      <c r="BJ31" s="110"/>
      <c r="BK31" s="110"/>
      <c r="BL31" s="110"/>
      <c r="BM31" s="110"/>
      <c r="BN31" s="110"/>
      <c r="BO31" s="110"/>
      <c r="BP31" s="110"/>
      <c r="BQ31" s="110"/>
      <c r="BR31" s="110"/>
      <c r="BS31" s="110"/>
      <c r="BT31" s="110"/>
      <c r="BU31" s="110"/>
      <c r="BV31" s="110"/>
      <c r="BW31" s="110"/>
      <c r="BX31" s="110"/>
      <c r="BY31" s="110"/>
      <c r="BZ31" s="110">
        <f>データ!AB7</f>
        <v>898.6</v>
      </c>
      <c r="CA31" s="110"/>
      <c r="CB31" s="110"/>
      <c r="CC31" s="110"/>
      <c r="CD31" s="110"/>
      <c r="CE31" s="110"/>
      <c r="CF31" s="110"/>
      <c r="CG31" s="110"/>
      <c r="CH31" s="110"/>
      <c r="CI31" s="110"/>
      <c r="CJ31" s="110"/>
      <c r="CK31" s="110"/>
      <c r="CL31" s="110"/>
      <c r="CM31" s="110"/>
      <c r="CN31" s="110"/>
      <c r="CO31" s="110"/>
      <c r="CP31" s="110"/>
      <c r="CQ31" s="110"/>
      <c r="CR31" s="110"/>
      <c r="CS31" s="110">
        <f>データ!AC7</f>
        <v>419.8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81.400000000000006</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133</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90.5</v>
      </c>
      <c r="EM52" s="110"/>
      <c r="EN52" s="110"/>
      <c r="EO52" s="110"/>
      <c r="EP52" s="110"/>
      <c r="EQ52" s="110"/>
      <c r="ER52" s="110"/>
      <c r="ES52" s="110"/>
      <c r="ET52" s="110"/>
      <c r="EU52" s="110"/>
      <c r="EV52" s="110"/>
      <c r="EW52" s="110"/>
      <c r="EX52" s="110"/>
      <c r="EY52" s="110"/>
      <c r="EZ52" s="110"/>
      <c r="FA52" s="110"/>
      <c r="FB52" s="110"/>
      <c r="FC52" s="110"/>
      <c r="FD52" s="110"/>
      <c r="FE52" s="110">
        <f>データ!BG7</f>
        <v>89.8</v>
      </c>
      <c r="FF52" s="110"/>
      <c r="FG52" s="110"/>
      <c r="FH52" s="110"/>
      <c r="FI52" s="110"/>
      <c r="FJ52" s="110"/>
      <c r="FK52" s="110"/>
      <c r="FL52" s="110"/>
      <c r="FM52" s="110"/>
      <c r="FN52" s="110"/>
      <c r="FO52" s="110"/>
      <c r="FP52" s="110"/>
      <c r="FQ52" s="110"/>
      <c r="FR52" s="110"/>
      <c r="FS52" s="110"/>
      <c r="FT52" s="110"/>
      <c r="FU52" s="110"/>
      <c r="FV52" s="110"/>
      <c r="FW52" s="110"/>
      <c r="FX52" s="110">
        <f>データ!BH7</f>
        <v>56.3</v>
      </c>
      <c r="FY52" s="110"/>
      <c r="FZ52" s="110"/>
      <c r="GA52" s="110"/>
      <c r="GB52" s="110"/>
      <c r="GC52" s="110"/>
      <c r="GD52" s="110"/>
      <c r="GE52" s="110"/>
      <c r="GF52" s="110"/>
      <c r="GG52" s="110"/>
      <c r="GH52" s="110"/>
      <c r="GI52" s="110"/>
      <c r="GJ52" s="110"/>
      <c r="GK52" s="110"/>
      <c r="GL52" s="110"/>
      <c r="GM52" s="110"/>
      <c r="GN52" s="110"/>
      <c r="GO52" s="110"/>
      <c r="GP52" s="110"/>
      <c r="GQ52" s="110">
        <f>データ!BI7</f>
        <v>88.9</v>
      </c>
      <c r="GR52" s="110"/>
      <c r="GS52" s="110"/>
      <c r="GT52" s="110"/>
      <c r="GU52" s="110"/>
      <c r="GV52" s="110"/>
      <c r="GW52" s="110"/>
      <c r="GX52" s="110"/>
      <c r="GY52" s="110"/>
      <c r="GZ52" s="110"/>
      <c r="HA52" s="110"/>
      <c r="HB52" s="110"/>
      <c r="HC52" s="110"/>
      <c r="HD52" s="110"/>
      <c r="HE52" s="110"/>
      <c r="HF52" s="110"/>
      <c r="HG52" s="110"/>
      <c r="HH52" s="110"/>
      <c r="HI52" s="110"/>
      <c r="HJ52" s="110">
        <f>データ!BJ7</f>
        <v>76.2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2932</v>
      </c>
      <c r="JD52" s="106"/>
      <c r="JE52" s="106"/>
      <c r="JF52" s="106"/>
      <c r="JG52" s="106"/>
      <c r="JH52" s="106"/>
      <c r="JI52" s="106"/>
      <c r="JJ52" s="106"/>
      <c r="JK52" s="106"/>
      <c r="JL52" s="106"/>
      <c r="JM52" s="106"/>
      <c r="JN52" s="106"/>
      <c r="JO52" s="106"/>
      <c r="JP52" s="106"/>
      <c r="JQ52" s="106"/>
      <c r="JR52" s="106"/>
      <c r="JS52" s="106"/>
      <c r="JT52" s="106"/>
      <c r="JU52" s="106"/>
      <c r="JV52" s="106">
        <f>データ!BR7</f>
        <v>2909</v>
      </c>
      <c r="JW52" s="106"/>
      <c r="JX52" s="106"/>
      <c r="JY52" s="106"/>
      <c r="JZ52" s="106"/>
      <c r="KA52" s="106"/>
      <c r="KB52" s="106"/>
      <c r="KC52" s="106"/>
      <c r="KD52" s="106"/>
      <c r="KE52" s="106"/>
      <c r="KF52" s="106"/>
      <c r="KG52" s="106"/>
      <c r="KH52" s="106"/>
      <c r="KI52" s="106"/>
      <c r="KJ52" s="106"/>
      <c r="KK52" s="106"/>
      <c r="KL52" s="106"/>
      <c r="KM52" s="106"/>
      <c r="KN52" s="106"/>
      <c r="KO52" s="106">
        <f>データ!BS7</f>
        <v>2002</v>
      </c>
      <c r="KP52" s="106"/>
      <c r="KQ52" s="106"/>
      <c r="KR52" s="106"/>
      <c r="KS52" s="106"/>
      <c r="KT52" s="106"/>
      <c r="KU52" s="106"/>
      <c r="KV52" s="106"/>
      <c r="KW52" s="106"/>
      <c r="KX52" s="106"/>
      <c r="KY52" s="106"/>
      <c r="KZ52" s="106"/>
      <c r="LA52" s="106"/>
      <c r="LB52" s="106"/>
      <c r="LC52" s="106"/>
      <c r="LD52" s="106"/>
      <c r="LE52" s="106"/>
      <c r="LF52" s="106"/>
      <c r="LG52" s="106"/>
      <c r="LH52" s="106">
        <f>データ!BT7</f>
        <v>3466</v>
      </c>
      <c r="LI52" s="106"/>
      <c r="LJ52" s="106"/>
      <c r="LK52" s="106"/>
      <c r="LL52" s="106"/>
      <c r="LM52" s="106"/>
      <c r="LN52" s="106"/>
      <c r="LO52" s="106"/>
      <c r="LP52" s="106"/>
      <c r="LQ52" s="106"/>
      <c r="LR52" s="106"/>
      <c r="LS52" s="106"/>
      <c r="LT52" s="106"/>
      <c r="LU52" s="106"/>
      <c r="LV52" s="106"/>
      <c r="LW52" s="106"/>
      <c r="LX52" s="106"/>
      <c r="LY52" s="106"/>
      <c r="LZ52" s="106"/>
      <c r="MA52" s="106">
        <f>データ!BU7</f>
        <v>3003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186186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JTz4UXIYtZFD5k37zzrMW2XeKriV/OqZMSj3VfkasWqGv+lq7PLxH2ToH4p1ZOle6fBbik7lT0ICFOCW/6e9w==" saltValue="b0gQQavQ64J8oWFzyxHql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101</v>
      </c>
      <c r="AV5" s="59" t="s">
        <v>102</v>
      </c>
      <c r="AW5" s="59" t="s">
        <v>92</v>
      </c>
      <c r="AX5" s="59" t="s">
        <v>105</v>
      </c>
      <c r="AY5" s="59" t="s">
        <v>104</v>
      </c>
      <c r="AZ5" s="59" t="s">
        <v>95</v>
      </c>
      <c r="BA5" s="59" t="s">
        <v>96</v>
      </c>
      <c r="BB5" s="59" t="s">
        <v>97</v>
      </c>
      <c r="BC5" s="59" t="s">
        <v>98</v>
      </c>
      <c r="BD5" s="59" t="s">
        <v>99</v>
      </c>
      <c r="BE5" s="59" t="s">
        <v>100</v>
      </c>
      <c r="BF5" s="59" t="s">
        <v>101</v>
      </c>
      <c r="BG5" s="59" t="s">
        <v>106</v>
      </c>
      <c r="BH5" s="59" t="s">
        <v>107</v>
      </c>
      <c r="BI5" s="59" t="s">
        <v>108</v>
      </c>
      <c r="BJ5" s="59" t="s">
        <v>104</v>
      </c>
      <c r="BK5" s="59" t="s">
        <v>95</v>
      </c>
      <c r="BL5" s="59" t="s">
        <v>96</v>
      </c>
      <c r="BM5" s="59" t="s">
        <v>97</v>
      </c>
      <c r="BN5" s="59" t="s">
        <v>98</v>
      </c>
      <c r="BO5" s="59" t="s">
        <v>99</v>
      </c>
      <c r="BP5" s="59" t="s">
        <v>100</v>
      </c>
      <c r="BQ5" s="59" t="s">
        <v>101</v>
      </c>
      <c r="BR5" s="59" t="s">
        <v>102</v>
      </c>
      <c r="BS5" s="59" t="s">
        <v>92</v>
      </c>
      <c r="BT5" s="59" t="s">
        <v>108</v>
      </c>
      <c r="BU5" s="59" t="s">
        <v>104</v>
      </c>
      <c r="BV5" s="59" t="s">
        <v>95</v>
      </c>
      <c r="BW5" s="59" t="s">
        <v>96</v>
      </c>
      <c r="BX5" s="59" t="s">
        <v>97</v>
      </c>
      <c r="BY5" s="59" t="s">
        <v>98</v>
      </c>
      <c r="BZ5" s="59" t="s">
        <v>99</v>
      </c>
      <c r="CA5" s="59" t="s">
        <v>100</v>
      </c>
      <c r="CB5" s="59" t="s">
        <v>101</v>
      </c>
      <c r="CC5" s="59" t="s">
        <v>102</v>
      </c>
      <c r="CD5" s="59" t="s">
        <v>92</v>
      </c>
      <c r="CE5" s="59" t="s">
        <v>105</v>
      </c>
      <c r="CF5" s="59" t="s">
        <v>94</v>
      </c>
      <c r="CG5" s="59" t="s">
        <v>95</v>
      </c>
      <c r="CH5" s="59" t="s">
        <v>96</v>
      </c>
      <c r="CI5" s="59" t="s">
        <v>97</v>
      </c>
      <c r="CJ5" s="59" t="s">
        <v>98</v>
      </c>
      <c r="CK5" s="59" t="s">
        <v>99</v>
      </c>
      <c r="CL5" s="59" t="s">
        <v>100</v>
      </c>
      <c r="CM5" s="156"/>
      <c r="CN5" s="156"/>
      <c r="CO5" s="59" t="s">
        <v>101</v>
      </c>
      <c r="CP5" s="59" t="s">
        <v>102</v>
      </c>
      <c r="CQ5" s="59" t="s">
        <v>92</v>
      </c>
      <c r="CR5" s="59" t="s">
        <v>93</v>
      </c>
      <c r="CS5" s="59" t="s">
        <v>104</v>
      </c>
      <c r="CT5" s="59" t="s">
        <v>95</v>
      </c>
      <c r="CU5" s="59" t="s">
        <v>96</v>
      </c>
      <c r="CV5" s="59" t="s">
        <v>97</v>
      </c>
      <c r="CW5" s="59" t="s">
        <v>98</v>
      </c>
      <c r="CX5" s="59" t="s">
        <v>99</v>
      </c>
      <c r="CY5" s="59" t="s">
        <v>100</v>
      </c>
      <c r="CZ5" s="59" t="s">
        <v>101</v>
      </c>
      <c r="DA5" s="59" t="s">
        <v>102</v>
      </c>
      <c r="DB5" s="59" t="s">
        <v>92</v>
      </c>
      <c r="DC5" s="59" t="s">
        <v>108</v>
      </c>
      <c r="DD5" s="59" t="s">
        <v>104</v>
      </c>
      <c r="DE5" s="59" t="s">
        <v>95</v>
      </c>
      <c r="DF5" s="59" t="s">
        <v>96</v>
      </c>
      <c r="DG5" s="59" t="s">
        <v>97</v>
      </c>
      <c r="DH5" s="59" t="s">
        <v>98</v>
      </c>
      <c r="DI5" s="59" t="s">
        <v>99</v>
      </c>
      <c r="DJ5" s="59" t="s">
        <v>35</v>
      </c>
      <c r="DK5" s="59" t="s">
        <v>101</v>
      </c>
      <c r="DL5" s="59" t="s">
        <v>102</v>
      </c>
      <c r="DM5" s="59" t="s">
        <v>92</v>
      </c>
      <c r="DN5" s="59" t="s">
        <v>105</v>
      </c>
      <c r="DO5" s="59" t="s">
        <v>104</v>
      </c>
      <c r="DP5" s="59" t="s">
        <v>95</v>
      </c>
      <c r="DQ5" s="59" t="s">
        <v>96</v>
      </c>
      <c r="DR5" s="59" t="s">
        <v>97</v>
      </c>
      <c r="DS5" s="59" t="s">
        <v>98</v>
      </c>
      <c r="DT5" s="59" t="s">
        <v>99</v>
      </c>
      <c r="DU5" s="59" t="s">
        <v>100</v>
      </c>
    </row>
    <row r="6" spans="1:125" s="66" customFormat="1" x14ac:dyDescent="0.2">
      <c r="A6" s="49" t="s">
        <v>109</v>
      </c>
      <c r="B6" s="60">
        <f>B8</f>
        <v>2020</v>
      </c>
      <c r="C6" s="60">
        <f t="shared" ref="C6:X6" si="1">C8</f>
        <v>392014</v>
      </c>
      <c r="D6" s="60">
        <f t="shared" si="1"/>
        <v>47</v>
      </c>
      <c r="E6" s="60">
        <f t="shared" si="1"/>
        <v>14</v>
      </c>
      <c r="F6" s="60">
        <f t="shared" si="1"/>
        <v>0</v>
      </c>
      <c r="G6" s="60">
        <f t="shared" si="1"/>
        <v>10</v>
      </c>
      <c r="H6" s="60" t="str">
        <f>SUBSTITUTE(H8,"　","")</f>
        <v>高知県高知市</v>
      </c>
      <c r="I6" s="60" t="str">
        <f t="shared" si="1"/>
        <v>南御座駐車場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9</v>
      </c>
      <c r="S6" s="62" t="str">
        <f t="shared" si="1"/>
        <v>商業施設</v>
      </c>
      <c r="T6" s="62" t="str">
        <f t="shared" si="1"/>
        <v>無</v>
      </c>
      <c r="U6" s="63">
        <f t="shared" si="1"/>
        <v>2085</v>
      </c>
      <c r="V6" s="63">
        <f t="shared" si="1"/>
        <v>86</v>
      </c>
      <c r="W6" s="63">
        <f t="shared" si="1"/>
        <v>0</v>
      </c>
      <c r="X6" s="62" t="str">
        <f t="shared" si="1"/>
        <v>代行制</v>
      </c>
      <c r="Y6" s="64">
        <f>IF(Y8="-",NA(),Y8)</f>
        <v>1051.9000000000001</v>
      </c>
      <c r="Z6" s="64">
        <f t="shared" ref="Z6:AH6" si="2">IF(Z8="-",NA(),Z8)</f>
        <v>978.9</v>
      </c>
      <c r="AA6" s="64">
        <f t="shared" si="2"/>
        <v>228.9</v>
      </c>
      <c r="AB6" s="64">
        <f t="shared" si="2"/>
        <v>898.6</v>
      </c>
      <c r="AC6" s="64">
        <f t="shared" si="2"/>
        <v>419.8</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90.5</v>
      </c>
      <c r="BG6" s="64">
        <f t="shared" ref="BG6:BO6" si="5">IF(BG8="-",NA(),BG8)</f>
        <v>89.8</v>
      </c>
      <c r="BH6" s="64">
        <f t="shared" si="5"/>
        <v>56.3</v>
      </c>
      <c r="BI6" s="64">
        <f t="shared" si="5"/>
        <v>88.9</v>
      </c>
      <c r="BJ6" s="64">
        <f t="shared" si="5"/>
        <v>76.2</v>
      </c>
      <c r="BK6" s="64">
        <f t="shared" si="5"/>
        <v>34.700000000000003</v>
      </c>
      <c r="BL6" s="64">
        <f t="shared" si="5"/>
        <v>39.6</v>
      </c>
      <c r="BM6" s="64">
        <f t="shared" si="5"/>
        <v>29</v>
      </c>
      <c r="BN6" s="64">
        <f t="shared" si="5"/>
        <v>32.9</v>
      </c>
      <c r="BO6" s="64">
        <f t="shared" si="5"/>
        <v>-121.8</v>
      </c>
      <c r="BP6" s="61" t="str">
        <f>IF(BP8="-","",IF(BP8="-","【-】","【"&amp;SUBSTITUTE(TEXT(BP8,"#,##0.0"),"-","△")&amp;"】"))</f>
        <v>【△65.9】</v>
      </c>
      <c r="BQ6" s="65">
        <f>IF(BQ8="-",NA(),BQ8)</f>
        <v>2932</v>
      </c>
      <c r="BR6" s="65">
        <f t="shared" ref="BR6:BZ6" si="6">IF(BR8="-",NA(),BR8)</f>
        <v>2909</v>
      </c>
      <c r="BS6" s="65">
        <f t="shared" si="6"/>
        <v>2002</v>
      </c>
      <c r="BT6" s="65">
        <f t="shared" si="6"/>
        <v>3466</v>
      </c>
      <c r="BU6" s="65">
        <f t="shared" si="6"/>
        <v>3003</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186186</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100</v>
      </c>
      <c r="DL6" s="64">
        <f t="shared" ref="DL6:DT6" si="9">IF(DL8="-",NA(),DL8)</f>
        <v>100</v>
      </c>
      <c r="DM6" s="64">
        <f t="shared" si="9"/>
        <v>81.400000000000006</v>
      </c>
      <c r="DN6" s="64">
        <f t="shared" si="9"/>
        <v>100</v>
      </c>
      <c r="DO6" s="64">
        <f t="shared" si="9"/>
        <v>100</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111</v>
      </c>
      <c r="B7" s="60">
        <f t="shared" ref="B7:X7" si="10">B8</f>
        <v>2020</v>
      </c>
      <c r="C7" s="60">
        <f t="shared" si="10"/>
        <v>392014</v>
      </c>
      <c r="D7" s="60">
        <f t="shared" si="10"/>
        <v>47</v>
      </c>
      <c r="E7" s="60">
        <f t="shared" si="10"/>
        <v>14</v>
      </c>
      <c r="F7" s="60">
        <f t="shared" si="10"/>
        <v>0</v>
      </c>
      <c r="G7" s="60">
        <f t="shared" si="10"/>
        <v>10</v>
      </c>
      <c r="H7" s="60" t="str">
        <f t="shared" si="10"/>
        <v>高知県　高知市</v>
      </c>
      <c r="I7" s="60" t="str">
        <f t="shared" si="10"/>
        <v>南御座駐車場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9</v>
      </c>
      <c r="S7" s="62" t="str">
        <f t="shared" si="10"/>
        <v>商業施設</v>
      </c>
      <c r="T7" s="62" t="str">
        <f t="shared" si="10"/>
        <v>無</v>
      </c>
      <c r="U7" s="63">
        <f t="shared" si="10"/>
        <v>2085</v>
      </c>
      <c r="V7" s="63">
        <f t="shared" si="10"/>
        <v>86</v>
      </c>
      <c r="W7" s="63">
        <f t="shared" si="10"/>
        <v>0</v>
      </c>
      <c r="X7" s="62" t="str">
        <f t="shared" si="10"/>
        <v>代行制</v>
      </c>
      <c r="Y7" s="64">
        <f>Y8</f>
        <v>1051.9000000000001</v>
      </c>
      <c r="Z7" s="64">
        <f t="shared" ref="Z7:AH7" si="11">Z8</f>
        <v>978.9</v>
      </c>
      <c r="AA7" s="64">
        <f t="shared" si="11"/>
        <v>228.9</v>
      </c>
      <c r="AB7" s="64">
        <f t="shared" si="11"/>
        <v>898.6</v>
      </c>
      <c r="AC7" s="64">
        <f t="shared" si="11"/>
        <v>419.8</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90.5</v>
      </c>
      <c r="BG7" s="64">
        <f t="shared" ref="BG7:BO7" si="14">BG8</f>
        <v>89.8</v>
      </c>
      <c r="BH7" s="64">
        <f t="shared" si="14"/>
        <v>56.3</v>
      </c>
      <c r="BI7" s="64">
        <f t="shared" si="14"/>
        <v>88.9</v>
      </c>
      <c r="BJ7" s="64">
        <f t="shared" si="14"/>
        <v>76.2</v>
      </c>
      <c r="BK7" s="64">
        <f t="shared" si="14"/>
        <v>34.700000000000003</v>
      </c>
      <c r="BL7" s="64">
        <f t="shared" si="14"/>
        <v>39.6</v>
      </c>
      <c r="BM7" s="64">
        <f t="shared" si="14"/>
        <v>29</v>
      </c>
      <c r="BN7" s="64">
        <f t="shared" si="14"/>
        <v>32.9</v>
      </c>
      <c r="BO7" s="64">
        <f t="shared" si="14"/>
        <v>-121.8</v>
      </c>
      <c r="BP7" s="61"/>
      <c r="BQ7" s="65">
        <f>BQ8</f>
        <v>2932</v>
      </c>
      <c r="BR7" s="65">
        <f t="shared" ref="BR7:BZ7" si="15">BR8</f>
        <v>2909</v>
      </c>
      <c r="BS7" s="65">
        <f t="shared" si="15"/>
        <v>2002</v>
      </c>
      <c r="BT7" s="65">
        <f t="shared" si="15"/>
        <v>3466</v>
      </c>
      <c r="BU7" s="65">
        <f t="shared" si="15"/>
        <v>3003</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186186</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100</v>
      </c>
      <c r="DL7" s="64">
        <f t="shared" ref="DL7:DT7" si="17">DL8</f>
        <v>100</v>
      </c>
      <c r="DM7" s="64">
        <f t="shared" si="17"/>
        <v>81.400000000000006</v>
      </c>
      <c r="DN7" s="64">
        <f t="shared" si="17"/>
        <v>100</v>
      </c>
      <c r="DO7" s="64">
        <f t="shared" si="17"/>
        <v>100</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392014</v>
      </c>
      <c r="D8" s="67">
        <v>47</v>
      </c>
      <c r="E8" s="67">
        <v>14</v>
      </c>
      <c r="F8" s="67">
        <v>0</v>
      </c>
      <c r="G8" s="67">
        <v>10</v>
      </c>
      <c r="H8" s="67" t="s">
        <v>113</v>
      </c>
      <c r="I8" s="67" t="s">
        <v>114</v>
      </c>
      <c r="J8" s="67" t="s">
        <v>115</v>
      </c>
      <c r="K8" s="67" t="s">
        <v>116</v>
      </c>
      <c r="L8" s="67" t="s">
        <v>117</v>
      </c>
      <c r="M8" s="67" t="s">
        <v>118</v>
      </c>
      <c r="N8" s="67" t="s">
        <v>119</v>
      </c>
      <c r="O8" s="68" t="s">
        <v>120</v>
      </c>
      <c r="P8" s="69" t="s">
        <v>121</v>
      </c>
      <c r="Q8" s="69" t="s">
        <v>122</v>
      </c>
      <c r="R8" s="70">
        <v>9</v>
      </c>
      <c r="S8" s="69" t="s">
        <v>123</v>
      </c>
      <c r="T8" s="69" t="s">
        <v>124</v>
      </c>
      <c r="U8" s="70">
        <v>2085</v>
      </c>
      <c r="V8" s="70">
        <v>86</v>
      </c>
      <c r="W8" s="70">
        <v>0</v>
      </c>
      <c r="X8" s="69" t="s">
        <v>125</v>
      </c>
      <c r="Y8" s="71">
        <v>1051.9000000000001</v>
      </c>
      <c r="Z8" s="71">
        <v>978.9</v>
      </c>
      <c r="AA8" s="71">
        <v>228.9</v>
      </c>
      <c r="AB8" s="71">
        <v>898.6</v>
      </c>
      <c r="AC8" s="71">
        <v>419.8</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90.5</v>
      </c>
      <c r="BG8" s="71">
        <v>89.8</v>
      </c>
      <c r="BH8" s="71">
        <v>56.3</v>
      </c>
      <c r="BI8" s="71">
        <v>88.9</v>
      </c>
      <c r="BJ8" s="71">
        <v>76.2</v>
      </c>
      <c r="BK8" s="71">
        <v>34.700000000000003</v>
      </c>
      <c r="BL8" s="71">
        <v>39.6</v>
      </c>
      <c r="BM8" s="71">
        <v>29</v>
      </c>
      <c r="BN8" s="71">
        <v>32.9</v>
      </c>
      <c r="BO8" s="71">
        <v>-121.8</v>
      </c>
      <c r="BP8" s="68">
        <v>-65.900000000000006</v>
      </c>
      <c r="BQ8" s="72">
        <v>2932</v>
      </c>
      <c r="BR8" s="72">
        <v>2909</v>
      </c>
      <c r="BS8" s="72">
        <v>2002</v>
      </c>
      <c r="BT8" s="73">
        <v>3466</v>
      </c>
      <c r="BU8" s="73">
        <v>3003</v>
      </c>
      <c r="BV8" s="72">
        <v>7123</v>
      </c>
      <c r="BW8" s="72">
        <v>8017</v>
      </c>
      <c r="BX8" s="72">
        <v>8137</v>
      </c>
      <c r="BY8" s="72">
        <v>8005</v>
      </c>
      <c r="BZ8" s="72">
        <v>2698</v>
      </c>
      <c r="CA8" s="70">
        <v>3932</v>
      </c>
      <c r="CB8" s="71" t="s">
        <v>117</v>
      </c>
      <c r="CC8" s="71" t="s">
        <v>117</v>
      </c>
      <c r="CD8" s="71" t="s">
        <v>117</v>
      </c>
      <c r="CE8" s="71" t="s">
        <v>117</v>
      </c>
      <c r="CF8" s="71" t="s">
        <v>117</v>
      </c>
      <c r="CG8" s="71" t="s">
        <v>117</v>
      </c>
      <c r="CH8" s="71" t="s">
        <v>117</v>
      </c>
      <c r="CI8" s="71" t="s">
        <v>117</v>
      </c>
      <c r="CJ8" s="71" t="s">
        <v>117</v>
      </c>
      <c r="CK8" s="71" t="s">
        <v>117</v>
      </c>
      <c r="CL8" s="68" t="s">
        <v>117</v>
      </c>
      <c r="CM8" s="70">
        <v>186186</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62.8</v>
      </c>
      <c r="DF8" s="71">
        <v>62.3</v>
      </c>
      <c r="DG8" s="71">
        <v>87.9</v>
      </c>
      <c r="DH8" s="71">
        <v>56.3</v>
      </c>
      <c r="DI8" s="71">
        <v>70.3</v>
      </c>
      <c r="DJ8" s="68">
        <v>183.4</v>
      </c>
      <c r="DK8" s="71">
        <v>100</v>
      </c>
      <c r="DL8" s="71">
        <v>100</v>
      </c>
      <c r="DM8" s="71">
        <v>81.400000000000006</v>
      </c>
      <c r="DN8" s="71">
        <v>100</v>
      </c>
      <c r="DO8" s="71">
        <v>100</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2022-01-21T04:16:35Z</cp:lastPrinted>
  <dcterms:created xsi:type="dcterms:W3CDTF">2021-12-17T06:08:36Z</dcterms:created>
  <dcterms:modified xsi:type="dcterms:W3CDTF">2022-01-25T02:39:58Z</dcterms:modified>
  <cp:category/>
</cp:coreProperties>
</file>