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8490\Documents\●農業集落排水事業（原則平成28年度以降）\00　メール\R03メール\040117：【照会：1月20日（木）〆】公営企業に係る経営比較分析表（令和２年度決算）の分析等について\"/>
    </mc:Choice>
  </mc:AlternateContent>
  <workbookProtection workbookAlgorithmName="SHA-512" workbookHashValue="vtyuho69qN7dBpqDHa+Xys29UsNSjdkgT1XHY/dw9XH28r2EcedRIWXvhic2IO1eyyJ1g2zYeB+DemGM+JTdCg==" workbookSaltValue="0ZwsLScxBCSaUoD9VkRJIg=="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I10" i="4"/>
  <c r="B10" i="4"/>
  <c r="AL8" i="4"/>
  <c r="AD8" i="4"/>
  <c r="P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<sst xmlns="http://schemas.openxmlformats.org/spreadsheetml/2006/main" count="236" uniqueCount="120">
  <si>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</si>
  <si>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</si>
  <si>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</si>
  <si>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</si>
  <si>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</si>
  <si>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</si>
  <si>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</si>
  <si>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</si>
  <si>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</si>
  <si>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</si>
  <si>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</si>
  <si>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</si>
  <si>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</si>
  <si>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</si>
  <si>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</si>
  <si>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</si>
  <si>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</si>
  <si>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</si>
  <si>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</si>
  <si>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</si>
  <si>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</si>
  <si>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</si>
  <si>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</si>
  <si>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</si>
  <si>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</si>
  <si>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</si>
  <si>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</si>
  <si>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</si>
  <si>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</si>
  <si>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</si>
  <si>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</si>
  <si>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</si>
  <si>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</si>
  <si>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</si>
  <si>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</si>
  <si>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</si>
  <si>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</si>
  <si>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</si>
  <si>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</si>
  <si>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</si>
  <si>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</si>
  <si>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</si>
  <si>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</si>
  <si>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</si>
  <si>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</si>
  <si>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</si>
  <si>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</si>
  <si>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</si>
  <si>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</si>
  <si>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</si>
  <si>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</si>
  <si>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</si>
  <si>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</si>
  <si>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</si>
  <si>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</si>
  <si>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</si>
  <si>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</si>
  <si>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</si>
  <si>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</si>
  <si>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</si>
  <si>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</si>
  <si>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</si>
  <si>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</si>
  <si>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</si>
  <si>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</si>
  <si>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</si>
  <si>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</si>
  <si>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</si>
  <si>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</si>
  <si>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</si>
  <si>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</si>
  <si>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</si>
  <si>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</si>
  <si>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</si>
  <si>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</si>
  <si>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</si>
  <si>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</si>
  <si>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</si>
  <si>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</si>
  <si>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</si>
  <si>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</si>
  <si>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</si>
  <si>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</si>
  <si>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</si>
  <si>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</si>
  <si>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</si>
  <si>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</si>
  <si>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</si>
  <si>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</si>
  <si>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</si>
  <si>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</si>
  <si>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</si>
  <si>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</si>
  <si>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</si>
  <si>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</si>
  <si>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</si>
  <si>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</si>
  <si>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</si>
  <si>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</si>
  <si>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</si>
  <si>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</si>
  <si>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</si>
  <si>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</si>
  <si>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</si>
  <si>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</si>
  <si>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</si>
  <si>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</si>
  <si>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</si>
  <si>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</si>
  <si>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</si>
  <si>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</si>
  <si>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</si>
  <si>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</si>
  <si>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</si>
  <si>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</si>
  <si>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</si>
  <si>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</si>
  <si>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２年度の経費回収率については，一時的に維持管理に要する経費が減少したこともあって，令和元年度に比べて約15%上昇し，類似団体の平均値よりも良好な水準となったものの，使用料で賄うべき経費のすべてを賄うには至らず，経営収支の均衡は一般会計からの繰入れにより保たれている。
　水洗化率については引き続き上昇傾向ではあるものの，依然として類似団体平均を下回っている。
また，施設利用率は令和元年度に比べて2.3%上昇したものの，類似団体平均値との差は寧ろ拡大する結果となった。
　令和３年度については，維持管理費の減少により例年に比べ上昇した経費回収率も令和元年度並みの水準となることが見込まれる。
また，今後も施設の老朽化に伴う経費の増加や処理区の人口減少などによる使用料収入の減少が想定されることから，経営基盤の安定に直結する水洗化率の向上にむけた普及促進と更なる経費節減の取組みを継続・強化していく。</t>
    <rPh sb="1" eb="3">
      <t>レイワ</t>
    </rPh>
    <rPh sb="4" eb="6">
      <t>ネンド</t>
    </rPh>
    <rPh sb="7" eb="9">
      <t>ケイヒ</t>
    </rPh>
    <rPh sb="9" eb="11">
      <t>カイシュウ</t>
    </rPh>
    <rPh sb="11" eb="12">
      <t>リツ</t>
    </rPh>
    <rPh sb="22" eb="26">
      <t>イジカンリ</t>
    </rPh>
    <rPh sb="27" eb="28">
      <t>ヨウ</t>
    </rPh>
    <rPh sb="30" eb="32">
      <t>ケイヒ</t>
    </rPh>
    <rPh sb="33" eb="35">
      <t>ゲンショウ</t>
    </rPh>
    <rPh sb="44" eb="49">
      <t>レイワガンネンド</t>
    </rPh>
    <rPh sb="50" eb="51">
      <t>クラ</t>
    </rPh>
    <rPh sb="53" eb="54">
      <t>ヤク</t>
    </rPh>
    <rPh sb="57" eb="59">
      <t>ジョウショウ</t>
    </rPh>
    <rPh sb="61" eb="63">
      <t>ルイジ</t>
    </rPh>
    <rPh sb="63" eb="65">
      <t>ダンタイ</t>
    </rPh>
    <rPh sb="66" eb="68">
      <t>ヘイキン</t>
    </rPh>
    <rPh sb="68" eb="69">
      <t>チ</t>
    </rPh>
    <rPh sb="72" eb="74">
      <t>リョウコウ</t>
    </rPh>
    <rPh sb="85" eb="88">
      <t>シヨウリョウ</t>
    </rPh>
    <rPh sb="89" eb="90">
      <t>マカナ</t>
    </rPh>
    <rPh sb="93" eb="95">
      <t>ケイヒ</t>
    </rPh>
    <rPh sb="100" eb="101">
      <t>マカナ</t>
    </rPh>
    <rPh sb="104" eb="105">
      <t>イタ</t>
    </rPh>
    <rPh sb="108" eb="110">
      <t>ケイエイ</t>
    </rPh>
    <rPh sb="110" eb="112">
      <t>シュウシ</t>
    </rPh>
    <rPh sb="113" eb="115">
      <t>キンコウ</t>
    </rPh>
    <rPh sb="116" eb="118">
      <t>イッパン</t>
    </rPh>
    <rPh sb="118" eb="120">
      <t>カイケイ</t>
    </rPh>
    <rPh sb="123" eb="125">
      <t>クリイレ</t>
    </rPh>
    <rPh sb="129" eb="130">
      <t>タモ</t>
    </rPh>
    <rPh sb="148" eb="149">
      <t>ヒ</t>
    </rPh>
    <rPh sb="150" eb="151">
      <t>ツヅ</t>
    </rPh>
    <rPh sb="152" eb="154">
      <t>ジョウショウ</t>
    </rPh>
    <rPh sb="154" eb="156">
      <t>ケイコウ</t>
    </rPh>
    <rPh sb="176" eb="178">
      <t>シタマワ</t>
    </rPh>
    <rPh sb="193" eb="198">
      <t>レイワガンネンド</t>
    </rPh>
    <rPh sb="206" eb="208">
      <t>ジョウショウ</t>
    </rPh>
    <rPh sb="214" eb="216">
      <t>ルイジ</t>
    </rPh>
    <rPh sb="216" eb="218">
      <t>ダンタイ</t>
    </rPh>
    <rPh sb="218" eb="220">
      <t>ヘイキン</t>
    </rPh>
    <rPh sb="220" eb="221">
      <t>チ</t>
    </rPh>
    <rPh sb="223" eb="224">
      <t>サ</t>
    </rPh>
    <rPh sb="225" eb="226">
      <t>ムシ</t>
    </rPh>
    <rPh sb="227" eb="229">
      <t>カクダイ</t>
    </rPh>
    <rPh sb="231" eb="233">
      <t>ケッカ</t>
    </rPh>
    <rPh sb="244" eb="246">
      <t>ネンド</t>
    </rPh>
    <rPh sb="252" eb="256">
      <t>イジカンリ</t>
    </rPh>
    <rPh sb="256" eb="257">
      <t>ヒ</t>
    </rPh>
    <rPh sb="258" eb="260">
      <t>ゲンショウ</t>
    </rPh>
    <rPh sb="263" eb="265">
      <t>レイネン</t>
    </rPh>
    <rPh sb="266" eb="267">
      <t>クラ</t>
    </rPh>
    <rPh sb="268" eb="270">
      <t>ジョウショウ</t>
    </rPh>
    <rPh sb="272" eb="274">
      <t>ケイヒ</t>
    </rPh>
    <rPh sb="274" eb="276">
      <t>カイシュウ</t>
    </rPh>
    <rPh sb="276" eb="277">
      <t>リツ</t>
    </rPh>
    <rPh sb="278" eb="280">
      <t>レイワ</t>
    </rPh>
    <rPh sb="280" eb="281">
      <t>ガン</t>
    </rPh>
    <rPh sb="281" eb="283">
      <t>ネンド</t>
    </rPh>
    <rPh sb="283" eb="284">
      <t>ナ</t>
    </rPh>
    <rPh sb="286" eb="288">
      <t>スイジュン</t>
    </rPh>
    <rPh sb="294" eb="296">
      <t>ミコ</t>
    </rPh>
    <rPh sb="307" eb="309">
      <t>シセツ</t>
    </rPh>
    <rPh sb="310" eb="313">
      <t>ロウキュウカ</t>
    </rPh>
    <rPh sb="314" eb="315">
      <t>トモナ</t>
    </rPh>
    <rPh sb="316" eb="318">
      <t>ケイヒ</t>
    </rPh>
    <rPh sb="319" eb="321">
      <t>ゾウカ</t>
    </rPh>
    <rPh sb="322" eb="324">
      <t>ショリ</t>
    </rPh>
    <rPh sb="324" eb="325">
      <t>ク</t>
    </rPh>
    <rPh sb="326" eb="328">
      <t>ジンコウ</t>
    </rPh>
    <rPh sb="328" eb="330">
      <t>ゲンショウ</t>
    </rPh>
    <rPh sb="335" eb="340">
      <t>シヨウリョウシュウニュウ</t>
    </rPh>
    <rPh sb="341" eb="343">
      <t>ゲンショウ</t>
    </rPh>
    <rPh sb="344" eb="346">
      <t>ソウテイ</t>
    </rPh>
    <rPh sb="354" eb="356">
      <t>ケイエイ</t>
    </rPh>
    <rPh sb="356" eb="358">
      <t>キバン</t>
    </rPh>
    <rPh sb="359" eb="361">
      <t>アンテイ</t>
    </rPh>
    <rPh sb="362" eb="364">
      <t>チョッケツ</t>
    </rPh>
    <rPh sb="382" eb="383">
      <t>サラ</t>
    </rPh>
    <rPh sb="385" eb="387">
      <t>ケイヒ</t>
    </rPh>
    <rPh sb="387" eb="389">
      <t>セツゲン</t>
    </rPh>
    <rPh sb="390" eb="392">
      <t>トリク</t>
    </rPh>
    <rPh sb="394" eb="396">
      <t>ケイゾク</t>
    </rPh>
    <phoneticPr fontId="4"/>
  </si>
  <si>
    <t>　平成27年度から28年度にかけて実施した農業集落排水施設の機能診断結果などを踏まえ，機械設備や各処理施設の更新時期等を示した，最適整備構想を平成29年度に作成したところである。
　この最適整備構想に基づく機能強化工事を，諸木，内ノ谷，西分（秋山を含む）の３処理区については令和２年度に，また，西畑，芳原の２処理区については，令和３年度に着手しており，今後も老朽化した設備の更新等を進め，農業集落排水施設の機能維持を図る。</t>
    <rPh sb="1" eb="3">
      <t>ヘイセイ</t>
    </rPh>
    <rPh sb="5" eb="7">
      <t>ネンド</t>
    </rPh>
    <rPh sb="43" eb="45">
      <t>キカイ</t>
    </rPh>
    <rPh sb="45" eb="47">
      <t>セツビ</t>
    </rPh>
    <rPh sb="48" eb="49">
      <t>カク</t>
    </rPh>
    <rPh sb="54" eb="56">
      <t>コウシン</t>
    </rPh>
    <rPh sb="56" eb="59">
      <t>ジキトウ</t>
    </rPh>
    <rPh sb="60" eb="61">
      <t>シメ</t>
    </rPh>
    <rPh sb="64" eb="70">
      <t>コウソウ</t>
    </rPh>
    <rPh sb="71" eb="73">
      <t>ヘイセイ</t>
    </rPh>
    <rPh sb="75" eb="77">
      <t>ネンド</t>
    </rPh>
    <rPh sb="78" eb="80">
      <t>サクセイ</t>
    </rPh>
    <rPh sb="94" eb="100">
      <t>コウソウ</t>
    </rPh>
    <rPh sb="104" eb="106">
      <t>キノウ</t>
    </rPh>
    <rPh sb="106" eb="108">
      <t>キョウカ</t>
    </rPh>
    <rPh sb="108" eb="110">
      <t>コウジ</t>
    </rPh>
    <rPh sb="112" eb="114">
      <t>モロ</t>
    </rPh>
    <rPh sb="115" eb="118">
      <t>ウチ</t>
    </rPh>
    <rPh sb="119" eb="121">
      <t>ニシ</t>
    </rPh>
    <rPh sb="122" eb="124">
      <t>アキ</t>
    </rPh>
    <rPh sb="125" eb="126">
      <t>フク</t>
    </rPh>
    <rPh sb="130" eb="132">
      <t>ショリ</t>
    </rPh>
    <rPh sb="132" eb="133">
      <t>ク</t>
    </rPh>
    <rPh sb="138" eb="139">
      <t>レイ</t>
    </rPh>
    <rPh sb="139" eb="140">
      <t>ワ</t>
    </rPh>
    <rPh sb="141" eb="143">
      <t>ネンド</t>
    </rPh>
    <rPh sb="148" eb="150">
      <t>ハタ</t>
    </rPh>
    <rPh sb="151" eb="153">
      <t>ヨシ</t>
    </rPh>
    <rPh sb="155" eb="157">
      <t>ショリ</t>
    </rPh>
    <rPh sb="157" eb="158">
      <t>ク</t>
    </rPh>
    <rPh sb="164" eb="166">
      <t>レイワ</t>
    </rPh>
    <rPh sb="167" eb="169">
      <t>ネンド</t>
    </rPh>
    <rPh sb="170" eb="172">
      <t>チャクシュ</t>
    </rPh>
    <rPh sb="177" eb="179">
      <t>コンゴ</t>
    </rPh>
    <rPh sb="180" eb="182">
      <t>ロウキュウ</t>
    </rPh>
    <rPh sb="182" eb="183">
      <t>カ</t>
    </rPh>
    <rPh sb="185" eb="187">
      <t>セツビ</t>
    </rPh>
    <rPh sb="188" eb="190">
      <t>コウシン</t>
    </rPh>
    <rPh sb="190" eb="191">
      <t>トウ</t>
    </rPh>
    <rPh sb="192" eb="193">
      <t>スス</t>
    </rPh>
    <rPh sb="195" eb="203">
      <t>シセツ</t>
    </rPh>
    <rPh sb="204" eb="208">
      <t>キノウイジ</t>
    </rPh>
    <rPh sb="209" eb="210">
      <t>ハカ</t>
    </rPh>
    <phoneticPr fontId="4"/>
  </si>
  <si>
    <r>
      <t>　使用料改定以前に比べれば，令和３年度以降も一定の収益改善が見込まれるものの，人口減少や節水意識の定着等による有収水量の減少に伴う収益の減少・圧縮が見込まれるなど，農業集落排水事業の厳しい経営環境が継続することに変わりはない。
こうしたなか，老朽化した農業集落排水施設の機能維持を図るための機能強化工事を令和３年度には全５処理区で実施している。
　今後も長期的に安定した公共サービス</t>
    </r>
    <r>
      <rPr>
        <sz val="11"/>
        <color theme="1"/>
        <rFont val="ＭＳ ゴシック"/>
        <family val="3"/>
        <charset val="128"/>
      </rPr>
      <t>を提供し続けるために，引き続き，維持管理コストの節減と普及促進活動の継続・強化による水洗化率の向上等の収益向上の取組みを実施していく。また，企業会計への移行に向けた取組みも平行して行っていく。</t>
    </r>
    <rPh sb="14" eb="15">
      <t>レイ</t>
    </rPh>
    <rPh sb="15" eb="16">
      <t>ワ</t>
    </rPh>
    <rPh sb="17" eb="19">
      <t>ネンド</t>
    </rPh>
    <rPh sb="19" eb="21">
      <t>イコウ</t>
    </rPh>
    <rPh sb="71" eb="73">
      <t>アッシュク</t>
    </rPh>
    <rPh sb="82" eb="90">
      <t>ジギョウ</t>
    </rPh>
    <rPh sb="94" eb="96">
      <t>ケイエイ</t>
    </rPh>
    <rPh sb="96" eb="98">
      <t>カンキョウ</t>
    </rPh>
    <rPh sb="99" eb="101">
      <t>ケイゾク</t>
    </rPh>
    <rPh sb="106" eb="107">
      <t>カ</t>
    </rPh>
    <rPh sb="121" eb="124">
      <t>ロウキュウカ</t>
    </rPh>
    <rPh sb="145" eb="151">
      <t>キノウキョウカコウジ</t>
    </rPh>
    <rPh sb="152" eb="154">
      <t>レイワ</t>
    </rPh>
    <rPh sb="155" eb="157">
      <t>ネンド</t>
    </rPh>
    <rPh sb="165" eb="167">
      <t>ジッシ</t>
    </rPh>
    <rPh sb="186" eb="188">
      <t>コウキョウ</t>
    </rPh>
    <rPh sb="196" eb="197">
      <t>ツヅ</t>
    </rPh>
    <rPh sb="203" eb="204">
      <t>ヒ</t>
    </rPh>
    <rPh sb="205" eb="206">
      <t>ツヅ</t>
    </rPh>
    <rPh sb="208" eb="210">
      <t>イジ</t>
    </rPh>
    <rPh sb="210" eb="212">
      <t>カンリ</t>
    </rPh>
    <rPh sb="216" eb="218">
      <t>セツゲン</t>
    </rPh>
    <rPh sb="226" eb="228">
      <t>ケイゾク</t>
    </rPh>
    <rPh sb="241" eb="242">
      <t>ナド</t>
    </rPh>
    <rPh sb="262" eb="264">
      <t>キギョウ</t>
    </rPh>
    <rPh sb="264" eb="266">
      <t>カイケイ</t>
    </rPh>
    <rPh sb="268" eb="270">
      <t>イコウ</t>
    </rPh>
    <rPh sb="271" eb="272">
      <t>ム</t>
    </rPh>
    <rPh sb="274" eb="276">
      <t>トリクミ</t>
    </rPh>
    <rPh sb="278" eb="280">
      <t>ヘイコウ</t>
    </rPh>
    <rPh sb="282" eb="28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</si>
</sst>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4F-41C5-A07E-62D600D0C12C}"/>
            </c:ext>
          </c:extLst>
        </c:ser>
        <c:dLbls>
          <c:showLegendKey val="0"/>
          <c:showVal val="0"/>
          <c:showCatName val="0"/>
          <c:showSerName val="0"/>
          <c:showPercent val="0"/>
          <c:showBubbleSize val="0"/>
        </c:dLbls>
        <c:gapWidth val="150"/>
        <c:axId val="338407304"/>
        <c:axId val="33840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784F-41C5-A07E-62D600D0C12C}"/>
            </c:ext>
          </c:extLst>
        </c:ser>
        <c:dLbls>
          <c:showLegendKey val="0"/>
          <c:showVal val="0"/>
          <c:showCatName val="0"/>
          <c:showSerName val="0"/>
          <c:showPercent val="0"/>
          <c:showBubbleSize val="0"/>
        </c:dLbls>
        <c:marker val="1"/>
        <c:smooth val="0"/>
        <c:axId val="338407304"/>
        <c:axId val="338407688"/>
      </c:lineChart>
      <c:dateAx>
        <c:axId val="338407304"/>
        <c:scaling>
          <c:orientation val="minMax"/>
        </c:scaling>
        <c:delete val="1"/>
        <c:axPos val="b"/>
        <c:numFmt formatCode="&quot;H&quot;yy" sourceLinked="1"/>
        <c:majorTickMark val="none"/>
        <c:minorTickMark val="none"/>
        <c:tickLblPos val="none"/>
        <c:crossAx val="338407688"/>
        <c:crosses val="autoZero"/>
        <c:auto val="1"/>
        <c:lblOffset val="100"/>
        <c:baseTimeUnit val="years"/>
      </c:dateAx>
      <c:valAx>
        <c:axId val="33840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40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49.86</c:v>
                </c:pt>
                <c:pt idx="1">
                  <c:v>56.37</c:v>
                </c:pt>
                <c:pt idx="2">
                  <c:v>51.57</c:v>
                </c:pt>
                <c:pt idx="3">
                  <c:v>47.82</c:v>
                </c:pt>
                <c:pt idx="4">
                  <c:v>50.14</c:v>
                </c:pt>
              </c:numCache>
            </c:numRef>
          </c:val>
          <c:extLst xmlns:c16r2="http://schemas.microsoft.com/office/drawing/2015/06/chart">
            <c:ext xmlns:c16="http://schemas.microsoft.com/office/drawing/2014/chart" uri="{C3380CC4-5D6E-409C-BE32-E72D297353CC}">
              <c16:uniqueId val="{00000000-D53C-44BC-9EEF-1630D60C3A38}"/>
            </c:ext>
          </c:extLst>
        </c:ser>
        <c:dLbls>
          <c:showLegendKey val="0"/>
          <c:showVal val="0"/>
          <c:showCatName val="0"/>
          <c:showSerName val="0"/>
          <c:showPercent val="0"/>
          <c:showBubbleSize val="0"/>
        </c:dLbls>
        <c:gapWidth val="150"/>
        <c:axId val="338708128"/>
        <c:axId val="33870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D53C-44BC-9EEF-1630D60C3A38}"/>
            </c:ext>
          </c:extLst>
        </c:ser>
        <c:dLbls>
          <c:showLegendKey val="0"/>
          <c:showVal val="0"/>
          <c:showCatName val="0"/>
          <c:showSerName val="0"/>
          <c:showPercent val="0"/>
          <c:showBubbleSize val="0"/>
        </c:dLbls>
        <c:marker val="1"/>
        <c:smooth val="0"/>
        <c:axId val="338708128"/>
        <c:axId val="338704600"/>
      </c:lineChart>
      <c:dateAx>
        <c:axId val="338708128"/>
        <c:scaling>
          <c:orientation val="minMax"/>
        </c:scaling>
        <c:delete val="1"/>
        <c:axPos val="b"/>
        <c:numFmt formatCode="&quot;H&quot;yy" sourceLinked="1"/>
        <c:majorTickMark val="none"/>
        <c:minorTickMark val="none"/>
        <c:tickLblPos val="none"/>
        <c:crossAx val="338704600"/>
        <c:crosses val="autoZero"/>
        <c:auto val="1"/>
        <c:lblOffset val="100"/>
        <c:baseTimeUnit val="years"/>
      </c:dateAx>
      <c:valAx>
        <c:axId val="33870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64.47</c:v>
                </c:pt>
                <c:pt idx="1">
                  <c:v>65.53</c:v>
                </c:pt>
                <c:pt idx="2">
                  <c:v>66.150000000000006</c:v>
                </c:pt>
                <c:pt idx="3">
                  <c:v>68.94</c:v>
                </c:pt>
                <c:pt idx="4">
                  <c:v>70.11</c:v>
                </c:pt>
              </c:numCache>
            </c:numRef>
          </c:val>
          <c:extLst xmlns:c16r2="http://schemas.microsoft.com/office/drawing/2015/06/chart">
            <c:ext xmlns:c16="http://schemas.microsoft.com/office/drawing/2014/chart" uri="{C3380CC4-5D6E-409C-BE32-E72D297353CC}">
              <c16:uniqueId val="{00000000-D6EC-4EAB-B18A-39F569C906CE}"/>
            </c:ext>
          </c:extLst>
        </c:ser>
        <c:dLbls>
          <c:showLegendKey val="0"/>
          <c:showVal val="0"/>
          <c:showCatName val="0"/>
          <c:showSerName val="0"/>
          <c:showPercent val="0"/>
          <c:showBubbleSize val="0"/>
        </c:dLbls>
        <c:gapWidth val="150"/>
        <c:axId val="338704992"/>
        <c:axId val="33865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D6EC-4EAB-B18A-39F569C906CE}"/>
            </c:ext>
          </c:extLst>
        </c:ser>
        <c:dLbls>
          <c:showLegendKey val="0"/>
          <c:showVal val="0"/>
          <c:showCatName val="0"/>
          <c:showSerName val="0"/>
          <c:showPercent val="0"/>
          <c:showBubbleSize val="0"/>
        </c:dLbls>
        <c:marker val="1"/>
        <c:smooth val="0"/>
        <c:axId val="338704992"/>
        <c:axId val="338651032"/>
      </c:lineChart>
      <c:dateAx>
        <c:axId val="338704992"/>
        <c:scaling>
          <c:orientation val="minMax"/>
        </c:scaling>
        <c:delete val="1"/>
        <c:axPos val="b"/>
        <c:numFmt formatCode="&quot;H&quot;yy" sourceLinked="1"/>
        <c:majorTickMark val="none"/>
        <c:minorTickMark val="none"/>
        <c:tickLblPos val="none"/>
        <c:crossAx val="338651032"/>
        <c:crosses val="autoZero"/>
        <c:auto val="1"/>
        <c:lblOffset val="100"/>
        <c:baseTimeUnit val="years"/>
      </c:dateAx>
      <c:valAx>
        <c:axId val="33865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76.739999999999995</c:v>
                </c:pt>
                <c:pt idx="1">
                  <c:v>75.819999999999993</c:v>
                </c:pt>
                <c:pt idx="2">
                  <c:v>75.08</c:v>
                </c:pt>
                <c:pt idx="3">
                  <c:v>74.959999999999994</c:v>
                </c:pt>
                <c:pt idx="4">
                  <c:v>74.97</c:v>
                </c:pt>
              </c:numCache>
            </c:numRef>
          </c:val>
          <c:extLst xmlns:c16r2="http://schemas.microsoft.com/office/drawing/2015/06/chart">
            <c:ext xmlns:c16="http://schemas.microsoft.com/office/drawing/2014/chart" uri="{C3380CC4-5D6E-409C-BE32-E72D297353CC}">
              <c16:uniqueId val="{00000000-66EC-40D7-BC02-12210D74ABB7}"/>
            </c:ext>
          </c:extLst>
        </c:ser>
        <c:dLbls>
          <c:showLegendKey val="0"/>
          <c:showVal val="0"/>
          <c:showCatName val="0"/>
          <c:showSerName val="0"/>
          <c:showPercent val="0"/>
          <c:showBubbleSize val="0"/>
        </c:dLbls>
        <c:gapWidth val="150"/>
        <c:axId val="337488376"/>
        <c:axId val="33748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EC-40D7-BC02-12210D74ABB7}"/>
            </c:ext>
          </c:extLst>
        </c:ser>
        <c:dLbls>
          <c:showLegendKey val="0"/>
          <c:showVal val="0"/>
          <c:showCatName val="0"/>
          <c:showSerName val="0"/>
          <c:showPercent val="0"/>
          <c:showBubbleSize val="0"/>
        </c:dLbls>
        <c:marker val="1"/>
        <c:smooth val="0"/>
        <c:axId val="337488376"/>
        <c:axId val="337488760"/>
      </c:lineChart>
      <c:dateAx>
        <c:axId val="337488376"/>
        <c:scaling>
          <c:orientation val="minMax"/>
        </c:scaling>
        <c:delete val="1"/>
        <c:axPos val="b"/>
        <c:numFmt formatCode="&quot;H&quot;yy" sourceLinked="1"/>
        <c:majorTickMark val="none"/>
        <c:minorTickMark val="none"/>
        <c:tickLblPos val="none"/>
        <c:crossAx val="337488760"/>
        <c:crosses val="autoZero"/>
        <c:auto val="1"/>
        <c:lblOffset val="100"/>
        <c:baseTimeUnit val="years"/>
      </c:dateAx>
      <c:valAx>
        <c:axId val="33748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48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E6-4AB8-8C36-4CE1BA445FB4}"/>
            </c:ext>
          </c:extLst>
        </c:ser>
        <c:dLbls>
          <c:showLegendKey val="0"/>
          <c:showVal val="0"/>
          <c:showCatName val="0"/>
          <c:showSerName val="0"/>
          <c:showPercent val="0"/>
          <c:showBubbleSize val="0"/>
        </c:dLbls>
        <c:gapWidth val="150"/>
        <c:axId val="337889488"/>
        <c:axId val="33788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E6-4AB8-8C36-4CE1BA445FB4}"/>
            </c:ext>
          </c:extLst>
        </c:ser>
        <c:dLbls>
          <c:showLegendKey val="0"/>
          <c:showVal val="0"/>
          <c:showCatName val="0"/>
          <c:showSerName val="0"/>
          <c:showPercent val="0"/>
          <c:showBubbleSize val="0"/>
        </c:dLbls>
        <c:marker val="1"/>
        <c:smooth val="0"/>
        <c:axId val="337889488"/>
        <c:axId val="337889872"/>
      </c:lineChart>
      <c:dateAx>
        <c:axId val="337889488"/>
        <c:scaling>
          <c:orientation val="minMax"/>
        </c:scaling>
        <c:delete val="1"/>
        <c:axPos val="b"/>
        <c:numFmt formatCode="&quot;H&quot;yy" sourceLinked="1"/>
        <c:majorTickMark val="none"/>
        <c:minorTickMark val="none"/>
        <c:tickLblPos val="none"/>
        <c:crossAx val="337889872"/>
        <c:crosses val="autoZero"/>
        <c:auto val="1"/>
        <c:lblOffset val="100"/>
        <c:baseTimeUnit val="years"/>
      </c:dateAx>
      <c:valAx>
        <c:axId val="33788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88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5C-4F1F-9D41-7C9763CDA9D6}"/>
            </c:ext>
          </c:extLst>
        </c:ser>
        <c:dLbls>
          <c:showLegendKey val="0"/>
          <c:showVal val="0"/>
          <c:showCatName val="0"/>
          <c:showSerName val="0"/>
          <c:showPercent val="0"/>
          <c:showBubbleSize val="0"/>
        </c:dLbls>
        <c:gapWidth val="150"/>
        <c:axId val="337930304"/>
        <c:axId val="33792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5C-4F1F-9D41-7C9763CDA9D6}"/>
            </c:ext>
          </c:extLst>
        </c:ser>
        <c:dLbls>
          <c:showLegendKey val="0"/>
          <c:showVal val="0"/>
          <c:showCatName val="0"/>
          <c:showSerName val="0"/>
          <c:showPercent val="0"/>
          <c:showBubbleSize val="0"/>
        </c:dLbls>
        <c:marker val="1"/>
        <c:smooth val="0"/>
        <c:axId val="337930304"/>
        <c:axId val="337927560"/>
      </c:lineChart>
      <c:dateAx>
        <c:axId val="337930304"/>
        <c:scaling>
          <c:orientation val="minMax"/>
        </c:scaling>
        <c:delete val="1"/>
        <c:axPos val="b"/>
        <c:numFmt formatCode="&quot;H&quot;yy" sourceLinked="1"/>
        <c:majorTickMark val="none"/>
        <c:minorTickMark val="none"/>
        <c:tickLblPos val="none"/>
        <c:crossAx val="337927560"/>
        <c:crosses val="autoZero"/>
        <c:auto val="1"/>
        <c:lblOffset val="100"/>
        <c:baseTimeUnit val="years"/>
      </c:dateAx>
      <c:valAx>
        <c:axId val="33792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3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66-4644-99F8-CF9169B7BC79}"/>
            </c:ext>
          </c:extLst>
        </c:ser>
        <c:dLbls>
          <c:showLegendKey val="0"/>
          <c:showVal val="0"/>
          <c:showCatName val="0"/>
          <c:showSerName val="0"/>
          <c:showPercent val="0"/>
          <c:showBubbleSize val="0"/>
        </c:dLbls>
        <c:gapWidth val="150"/>
        <c:axId val="337929912"/>
        <c:axId val="33793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66-4644-99F8-CF9169B7BC79}"/>
            </c:ext>
          </c:extLst>
        </c:ser>
        <c:dLbls>
          <c:showLegendKey val="0"/>
          <c:showVal val="0"/>
          <c:showCatName val="0"/>
          <c:showSerName val="0"/>
          <c:showPercent val="0"/>
          <c:showBubbleSize val="0"/>
        </c:dLbls>
        <c:marker val="1"/>
        <c:smooth val="0"/>
        <c:axId val="337929912"/>
        <c:axId val="337930696"/>
      </c:lineChart>
      <c:dateAx>
        <c:axId val="337929912"/>
        <c:scaling>
          <c:orientation val="minMax"/>
        </c:scaling>
        <c:delete val="1"/>
        <c:axPos val="b"/>
        <c:numFmt formatCode="&quot;H&quot;yy" sourceLinked="1"/>
        <c:majorTickMark val="none"/>
        <c:minorTickMark val="none"/>
        <c:tickLblPos val="none"/>
        <c:crossAx val="337930696"/>
        <c:crosses val="autoZero"/>
        <c:auto val="1"/>
        <c:lblOffset val="100"/>
        <c:baseTimeUnit val="years"/>
      </c:dateAx>
      <c:valAx>
        <c:axId val="33793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2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BA-4F7E-8C11-F33913D9A558}"/>
            </c:ext>
          </c:extLst>
        </c:ser>
        <c:dLbls>
          <c:showLegendKey val="0"/>
          <c:showVal val="0"/>
          <c:showCatName val="0"/>
          <c:showSerName val="0"/>
          <c:showPercent val="0"/>
          <c:showBubbleSize val="0"/>
        </c:dLbls>
        <c:gapWidth val="150"/>
        <c:axId val="337928344"/>
        <c:axId val="3387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BA-4F7E-8C11-F33913D9A558}"/>
            </c:ext>
          </c:extLst>
        </c:ser>
        <c:dLbls>
          <c:showLegendKey val="0"/>
          <c:showVal val="0"/>
          <c:showCatName val="0"/>
          <c:showSerName val="0"/>
          <c:showPercent val="0"/>
          <c:showBubbleSize val="0"/>
        </c:dLbls>
        <c:marker val="1"/>
        <c:smooth val="0"/>
        <c:axId val="337928344"/>
        <c:axId val="338706560"/>
      </c:lineChart>
      <c:dateAx>
        <c:axId val="337928344"/>
        <c:scaling>
          <c:orientation val="minMax"/>
        </c:scaling>
        <c:delete val="1"/>
        <c:axPos val="b"/>
        <c:numFmt formatCode="&quot;H&quot;yy" sourceLinked="1"/>
        <c:majorTickMark val="none"/>
        <c:minorTickMark val="none"/>
        <c:tickLblPos val="none"/>
        <c:crossAx val="338706560"/>
        <c:crosses val="autoZero"/>
        <c:auto val="1"/>
        <c:lblOffset val="100"/>
        <c:baseTimeUnit val="years"/>
      </c:dateAx>
      <c:valAx>
        <c:axId val="3387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2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51.09</c:v>
                </c:pt>
                <c:pt idx="1">
                  <c:v>55.69</c:v>
                </c:pt>
                <c:pt idx="2">
                  <c:v>88.4</c:v>
                </c:pt>
                <c:pt idx="3">
                  <c:v>48</c:v>
                </c:pt>
                <c:pt idx="4">
                  <c:v>23.78</c:v>
                </c:pt>
              </c:numCache>
            </c:numRef>
          </c:val>
          <c:extLst xmlns:c16r2="http://schemas.microsoft.com/office/drawing/2015/06/chart">
            <c:ext xmlns:c16="http://schemas.microsoft.com/office/drawing/2014/chart" uri="{C3380CC4-5D6E-409C-BE32-E72D297353CC}">
              <c16:uniqueId val="{00000000-1162-45B6-9FC3-9657E5B47C44}"/>
            </c:ext>
          </c:extLst>
        </c:ser>
        <c:dLbls>
          <c:showLegendKey val="0"/>
          <c:showVal val="0"/>
          <c:showCatName val="0"/>
          <c:showSerName val="0"/>
          <c:showPercent val="0"/>
          <c:showBubbleSize val="0"/>
        </c:dLbls>
        <c:gapWidth val="150"/>
        <c:axId val="338704208"/>
        <c:axId val="338702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1162-45B6-9FC3-9657E5B47C44}"/>
            </c:ext>
          </c:extLst>
        </c:ser>
        <c:dLbls>
          <c:showLegendKey val="0"/>
          <c:showVal val="0"/>
          <c:showCatName val="0"/>
          <c:showSerName val="0"/>
          <c:showPercent val="0"/>
          <c:showBubbleSize val="0"/>
        </c:dLbls>
        <c:marker val="1"/>
        <c:smooth val="0"/>
        <c:axId val="338704208"/>
        <c:axId val="338702248"/>
      </c:lineChart>
      <c:dateAx>
        <c:axId val="338704208"/>
        <c:scaling>
          <c:orientation val="minMax"/>
        </c:scaling>
        <c:delete val="1"/>
        <c:axPos val="b"/>
        <c:numFmt formatCode="&quot;H&quot;yy" sourceLinked="1"/>
        <c:majorTickMark val="none"/>
        <c:minorTickMark val="none"/>
        <c:tickLblPos val="none"/>
        <c:crossAx val="338702248"/>
        <c:crosses val="autoZero"/>
        <c:auto val="1"/>
        <c:lblOffset val="100"/>
        <c:baseTimeUnit val="years"/>
      </c:dateAx>
      <c:valAx>
        <c:axId val="33870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0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72.680000000000007</c:v>
                </c:pt>
                <c:pt idx="1">
                  <c:v>81.349999999999994</c:v>
                </c:pt>
                <c:pt idx="2">
                  <c:v>74.3</c:v>
                </c:pt>
                <c:pt idx="3">
                  <c:v>85.02</c:v>
                </c:pt>
                <c:pt idx="4">
                  <c:v>99.18</c:v>
                </c:pt>
              </c:numCache>
            </c:numRef>
          </c:val>
          <c:extLst xmlns:c16r2="http://schemas.microsoft.com/office/drawing/2015/06/chart">
            <c:ext xmlns:c16="http://schemas.microsoft.com/office/drawing/2014/chart" uri="{C3380CC4-5D6E-409C-BE32-E72D297353CC}">
              <c16:uniqueId val="{00000000-C4B8-4662-A639-AB80D5803068}"/>
            </c:ext>
          </c:extLst>
        </c:ser>
        <c:dLbls>
          <c:showLegendKey val="0"/>
          <c:showVal val="0"/>
          <c:showCatName val="0"/>
          <c:showSerName val="0"/>
          <c:showPercent val="0"/>
          <c:showBubbleSize val="0"/>
        </c:dLbls>
        <c:gapWidth val="150"/>
        <c:axId val="338709304"/>
        <c:axId val="33870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C4B8-4662-A639-AB80D5803068}"/>
            </c:ext>
          </c:extLst>
        </c:ser>
        <c:dLbls>
          <c:showLegendKey val="0"/>
          <c:showVal val="0"/>
          <c:showCatName val="0"/>
          <c:showSerName val="0"/>
          <c:showPercent val="0"/>
          <c:showBubbleSize val="0"/>
        </c:dLbls>
        <c:marker val="1"/>
        <c:smooth val="0"/>
        <c:axId val="338709304"/>
        <c:axId val="338707344"/>
      </c:lineChart>
      <c:dateAx>
        <c:axId val="338709304"/>
        <c:scaling>
          <c:orientation val="minMax"/>
        </c:scaling>
        <c:delete val="1"/>
        <c:axPos val="b"/>
        <c:numFmt formatCode="&quot;H&quot;yy" sourceLinked="1"/>
        <c:majorTickMark val="none"/>
        <c:minorTickMark val="none"/>
        <c:tickLblPos val="none"/>
        <c:crossAx val="338707344"/>
        <c:crosses val="autoZero"/>
        <c:auto val="1"/>
        <c:lblOffset val="100"/>
        <c:baseTimeUnit val="years"/>
      </c:dateAx>
      <c:valAx>
        <c:axId val="33870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0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240.3</c:v>
                </c:pt>
                <c:pt idx="1">
                  <c:v>218.22</c:v>
                </c:pt>
                <c:pt idx="2">
                  <c:v>234.69</c:v>
                </c:pt>
                <c:pt idx="3">
                  <c:v>233.02</c:v>
                </c:pt>
                <c:pt idx="4">
                  <c:v>205</c:v>
                </c:pt>
              </c:numCache>
            </c:numRef>
          </c:val>
          <c:extLst xmlns:c16r2="http://schemas.microsoft.com/office/drawing/2015/06/chart">
            <c:ext xmlns:c16="http://schemas.microsoft.com/office/drawing/2014/chart" uri="{C3380CC4-5D6E-409C-BE32-E72D297353CC}">
              <c16:uniqueId val="{00000000-B5A0-4766-919A-2E4DF12DA2E3}"/>
            </c:ext>
          </c:extLst>
        </c:ser>
        <c:dLbls>
          <c:showLegendKey val="0"/>
          <c:showVal val="0"/>
          <c:showCatName val="0"/>
          <c:showSerName val="0"/>
          <c:showPercent val="0"/>
          <c:showBubbleSize val="0"/>
        </c:dLbls>
        <c:gapWidth val="150"/>
        <c:axId val="338707736"/>
        <c:axId val="33870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B5A0-4766-919A-2E4DF12DA2E3}"/>
            </c:ext>
          </c:extLst>
        </c:ser>
        <c:dLbls>
          <c:showLegendKey val="0"/>
          <c:showVal val="0"/>
          <c:showCatName val="0"/>
          <c:showSerName val="0"/>
          <c:showPercent val="0"/>
          <c:showBubbleSize val="0"/>
        </c:dLbls>
        <c:marker val="1"/>
        <c:smooth val="0"/>
        <c:axId val="338707736"/>
        <c:axId val="338709696"/>
      </c:lineChart>
      <c:dateAx>
        <c:axId val="338707736"/>
        <c:scaling>
          <c:orientation val="minMax"/>
        </c:scaling>
        <c:delete val="1"/>
        <c:axPos val="b"/>
        <c:numFmt formatCode="&quot;H&quot;yy" sourceLinked="1"/>
        <c:majorTickMark val="none"/>
        <c:minorTickMark val="none"/>
        <c:tickLblPos val="none"/>
        <c:crossAx val="338709696"/>
        <c:crosses val="autoZero"/>
        <c:auto val="1"/>
        <c:lblOffset val="100"/>
        <c:baseTimeUnit val="years"/>
      </c:dateAx>
      <c:valAx>
        <c:axId val="33870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0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55"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高知県　高知市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325218</v>
      </c>
      <c r="AM8" s="69"/>
      <c r="AN8" s="69"/>
      <c r="AO8" s="69"/>
      <c r="AP8" s="69"/>
      <c r="AQ8" s="69"/>
      <c r="AR8" s="69"/>
      <c r="AS8" s="69"/>
      <c r="AT8" s="68">
        <f>データ!T6</f>
        <v>309</v>
      </c>
      <c r="AU8" s="68"/>
      <c r="AV8" s="68"/>
      <c r="AW8" s="68"/>
      <c r="AX8" s="68"/>
      <c r="AY8" s="68"/>
      <c r="AZ8" s="68"/>
      <c r="BA8" s="68"/>
      <c r="BB8" s="68">
        <f>データ!U6</f>
        <v>1052.49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1.1399999999999999</v>
      </c>
      <c r="Q10" s="68"/>
      <c r="R10" s="68"/>
      <c r="S10" s="68"/>
      <c r="T10" s="68"/>
      <c r="U10" s="68"/>
      <c r="V10" s="68"/>
      <c r="W10" s="68">
        <f>データ!Q6</f>
        <v>92.74</v>
      </c>
      <c r="X10" s="68"/>
      <c r="Y10" s="68"/>
      <c r="Z10" s="68"/>
      <c r="AA10" s="68"/>
      <c r="AB10" s="68"/>
      <c r="AC10" s="68"/>
      <c r="AD10" s="69">
        <f>データ!R6</f>
        <v>2948</v>
      </c>
      <c r="AE10" s="69"/>
      <c r="AF10" s="69"/>
      <c r="AG10" s="69"/>
      <c r="AH10" s="69"/>
      <c r="AI10" s="69"/>
      <c r="AJ10" s="69"/>
      <c r="AK10" s="2"/>
      <c r="AL10" s="69">
        <f>データ!V6</f>
        <v>3700</v>
      </c>
      <c r="AM10" s="69"/>
      <c r="AN10" s="69"/>
      <c r="AO10" s="69"/>
      <c r="AP10" s="69"/>
      <c r="AQ10" s="69"/>
      <c r="AR10" s="69"/>
      <c r="AS10" s="69"/>
      <c r="AT10" s="68">
        <f>データ!W6</f>
        <v>6.3</v>
      </c>
      <c r="AU10" s="68"/>
      <c r="AV10" s="68"/>
      <c r="AW10" s="68"/>
      <c r="AX10" s="68"/>
      <c r="AY10" s="68"/>
      <c r="AZ10" s="68"/>
      <c r="BA10" s="68"/>
      <c r="BB10" s="68">
        <f>データ!X6</f>
        <v>587.29999999999995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VPPXaVqYIhFzpIpssR5v4iH9nBkbeAyeVHtMX7nqibBh3thYzjqSr0uLje2dfHefjjpaz0weYaI8aIc/In+OBw==" saltValue="3Iw95DKJpN/E2sOSOk9ew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39370078740157483" right="0"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392014</v>
      </c>
      <c r="D6" s="33">
        <f t="shared" si="3"/>
        <v>47</v>
      </c>
      <c r="E6" s="33">
        <f t="shared" si="3"/>
        <v>17</v>
      </c>
      <c r="F6" s="33">
        <f t="shared" si="3"/>
        <v>5</v>
      </c>
      <c r="G6" s="33">
        <f t="shared" si="3"/>
        <v>0</v>
      </c>
      <c r="H6" s="33" t="str">
        <f t="shared" si="3"/>
        <v>高知県　高知市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1.1399999999999999</v>
      </c>
      <c r="Q6" s="34">
        <f t="shared" si="3"/>
        <v>92.74</v>
      </c>
      <c r="R6" s="34">
        <f t="shared" si="3"/>
        <v>2948</v>
      </c>
      <c r="S6" s="34">
        <f t="shared" si="3"/>
        <v>325218</v>
      </c>
      <c r="T6" s="34">
        <f t="shared" si="3"/>
        <v>309</v>
      </c>
      <c r="U6" s="34">
        <f t="shared" si="3"/>
        <v>1052.49</v>
      </c>
      <c r="V6" s="34">
        <f t="shared" si="3"/>
        <v>3700</v>
      </c>
      <c r="W6" s="34">
        <f t="shared" si="3"/>
        <v>6.3</v>
      </c>
      <c r="X6" s="34">
        <f t="shared" si="3"/>
        <v>587.29999999999995</v>
      </c>
      <c r="Y6" s="35">
        <f>IF(Y7="",NA(),Y7)</f>
        <v>76.739999999999995</v>
      </c>
      <c r="Z6" s="35">
        <f t="shared" ref="Z6:AH6" si="4">IF(Z7="",NA(),Z7)</f>
        <v>75.819999999999993</v>
      </c>
      <c r="AA6" s="35">
        <f t="shared" si="4"/>
        <v>75.08</v>
      </c>
      <c r="AB6" s="35">
        <f t="shared" si="4"/>
        <v>74.959999999999994</v>
      </c>
      <c r="AC6" s="35">
        <f t="shared" si="4"/>
        <v>74.97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51.09</v>
      </c>
      <c r="BG6" s="35">
        <f t="shared" ref="BG6:BO6" si="7">IF(BG7="",NA(),BG7)</f>
        <v>55.69</v>
      </c>
      <c r="BH6" s="35">
        <f t="shared" si="7"/>
        <v>88.4</v>
      </c>
      <c r="BI6" s="35">
        <f t="shared" si="7"/>
        <v>48</v>
      </c>
      <c r="BJ6" s="35">
        <f t="shared" si="7"/>
        <v>23.78</v>
      </c>
      <c r="BK6" s="35">
        <f t="shared" si="7"/>
        <v>974.93</v>
      </c>
      <c r="BL6" s="35">
        <f t="shared" si="7"/>
        <v>855.8</v>
      </c>
      <c r="BM6" s="35">
        <f t="shared" si="7"/>
        <v>789.46</v>
      </c>
      <c r="BN6" s="35">
        <f t="shared" si="7"/>
        <v>826.83</v>
      </c>
      <c r="BO6" s="35">
        <f t="shared" si="7"/>
        <v>867.83</v>
      </c>
      <c r="BP6" s="34" t="str">
        <f>IF(BP7="","",IF(BP7="-","【-】","【"&amp;SUBSTITUTE(TEXT(BP7,"#,##0.00"),"-","△")&amp;"】"))</f>
        <v>【832.52】</v>
      </c>
      <c r="BQ6" s="35">
        <f>IF(BQ7="",NA(),BQ7)</f>
        <v>72.680000000000007</v>
      </c>
      <c r="BR6" s="35">
        <f t="shared" ref="BR6:BZ6" si="8">IF(BR7="",NA(),BR7)</f>
        <v>81.349999999999994</v>
      </c>
      <c r="BS6" s="35">
        <f t="shared" si="8"/>
        <v>74.3</v>
      </c>
      <c r="BT6" s="35">
        <f t="shared" si="8"/>
        <v>85.02</v>
      </c>
      <c r="BU6" s="35">
        <f t="shared" si="8"/>
        <v>99.18</v>
      </c>
      <c r="BV6" s="35">
        <f t="shared" si="8"/>
        <v>55.32</v>
      </c>
      <c r="BW6" s="35">
        <f t="shared" si="8"/>
        <v>59.8</v>
      </c>
      <c r="BX6" s="35">
        <f t="shared" si="8"/>
        <v>57.77</v>
      </c>
      <c r="BY6" s="35">
        <f t="shared" si="8"/>
        <v>57.31</v>
      </c>
      <c r="BZ6" s="35">
        <f t="shared" si="8"/>
        <v>57.08</v>
      </c>
      <c r="CA6" s="34" t="str">
        <f>IF(CA7="","",IF(CA7="-","【-】","【"&amp;SUBSTITUTE(TEXT(CA7,"#,##0.00"),"-","△")&amp;"】"))</f>
        <v>【60.94】</v>
      </c>
      <c r="CB6" s="35">
        <f>IF(CB7="",NA(),CB7)</f>
        <v>240.3</v>
      </c>
      <c r="CC6" s="35">
        <f t="shared" ref="CC6:CK6" si="9">IF(CC7="",NA(),CC7)</f>
        <v>218.22</v>
      </c>
      <c r="CD6" s="35">
        <f t="shared" si="9"/>
        <v>234.69</v>
      </c>
      <c r="CE6" s="35">
        <f t="shared" si="9"/>
        <v>233.02</v>
      </c>
      <c r="CF6" s="35">
        <f t="shared" si="9"/>
        <v>205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49.86</v>
      </c>
      <c r="CN6" s="35">
        <f t="shared" ref="CN6:CV6" si="10">IF(CN7="",NA(),CN7)</f>
        <v>56.37</v>
      </c>
      <c r="CO6" s="35">
        <f t="shared" si="10"/>
        <v>51.57</v>
      </c>
      <c r="CP6" s="35">
        <f t="shared" si="10"/>
        <v>47.82</v>
      </c>
      <c r="CQ6" s="35">
        <f t="shared" si="10"/>
        <v>50.14</v>
      </c>
      <c r="CR6" s="35">
        <f t="shared" si="10"/>
        <v>60.65</v>
      </c>
      <c r="CS6" s="35">
        <f t="shared" si="10"/>
        <v>51.75</v>
      </c>
      <c r="CT6" s="35">
        <f t="shared" si="10"/>
        <v>50.68</v>
      </c>
      <c r="CU6" s="35">
        <f t="shared" si="10"/>
        <v>50.14</v>
      </c>
      <c r="CV6" s="35">
        <f t="shared" si="10"/>
        <v>54.83</v>
      </c>
      <c r="CW6" s="34" t="str">
        <f>IF(CW7="","",IF(CW7="-","【-】","【"&amp;SUBSTITUTE(TEXT(CW7,"#,##0.00"),"-","△")&amp;"】"))</f>
        <v>【54.84】</v>
      </c>
      <c r="CX6" s="35">
        <f>IF(CX7="",NA(),CX7)</f>
        <v>64.47</v>
      </c>
      <c r="CY6" s="35">
        <f t="shared" ref="CY6:DG6" si="11">IF(CY7="",NA(),CY7)</f>
        <v>65.53</v>
      </c>
      <c r="CZ6" s="35">
        <f t="shared" si="11"/>
        <v>66.150000000000006</v>
      </c>
      <c r="DA6" s="35">
        <f t="shared" si="11"/>
        <v>68.94</v>
      </c>
      <c r="DB6" s="35">
        <f t="shared" si="11"/>
        <v>70.11</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2">
      <c r="A7" s="28"/>
      <c r="B7" s="37">
        <v>2020</v>
      </c>
      <c r="C7" s="37">
        <v>392014</v>
      </c>
      <c r="D7" s="37">
        <v>47</v>
      </c>
      <c r="E7" s="37">
        <v>17</v>
      </c>
      <c r="F7" s="37">
        <v>5</v>
      </c>
      <c r="G7" s="37">
        <v>0</v>
      </c>
      <c r="H7" s="37" t="s">
        <v>98</v>
      </c>
      <c r="I7" s="37" t="s">
        <v>99</v>
      </c>
      <c r="J7" s="37" t="s">
        <v>100</v>
      </c>
      <c r="K7" s="37" t="s">
        <v>101</v>
      </c>
      <c r="L7" s="37" t="s">
        <v>102</v>
      </c>
      <c r="M7" s="37" t="s">
        <v>103</v>
      </c>
      <c r="N7" s="38" t="s">
        <v>104</v>
      </c>
      <c r="O7" s="38" t="s">
        <v>105</v>
      </c>
      <c r="P7" s="38">
        <v>1.1399999999999999</v>
      </c>
      <c r="Q7" s="38">
        <v>92.74</v>
      </c>
      <c r="R7" s="38">
        <v>2948</v>
      </c>
      <c r="S7" s="38">
        <v>325218</v>
      </c>
      <c r="T7" s="38">
        <v>309</v>
      </c>
      <c r="U7" s="38">
        <v>1052.49</v>
      </c>
      <c r="V7" s="38">
        <v>3700</v>
      </c>
      <c r="W7" s="38">
        <v>6.3</v>
      </c>
      <c r="X7" s="38">
        <v>587.29999999999995</v>
      </c>
      <c r="Y7" s="38">
        <v>76.739999999999995</v>
      </c>
      <c r="Z7" s="38">
        <v>75.819999999999993</v>
      </c>
      <c r="AA7" s="38">
        <v>75.08</v>
      </c>
      <c r="AB7" s="38">
        <v>74.959999999999994</v>
      </c>
      <c r="AC7" s="38">
        <v>74.97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51.09</v>
      </c>
      <c r="BG7" s="38">
        <v>55.69</v>
      </c>
      <c r="BH7" s="38">
        <v>88.4</v>
      </c>
      <c r="BI7" s="38">
        <v>48</v>
      </c>
      <c r="BJ7" s="38">
        <v>23.78</v>
      </c>
      <c r="BK7" s="38">
        <v>974.93</v>
      </c>
      <c r="BL7" s="38">
        <v>855.8</v>
      </c>
      <c r="BM7" s="38">
        <v>789.46</v>
      </c>
      <c r="BN7" s="38">
        <v>826.83</v>
      </c>
      <c r="BO7" s="38">
        <v>867.83</v>
      </c>
      <c r="BP7" s="38">
        <v>832.52</v>
      </c>
      <c r="BQ7" s="38">
        <v>72.680000000000007</v>
      </c>
      <c r="BR7" s="38">
        <v>81.349999999999994</v>
      </c>
      <c r="BS7" s="38">
        <v>74.3</v>
      </c>
      <c r="BT7" s="38">
        <v>85.02</v>
      </c>
      <c r="BU7" s="38">
        <v>99.18</v>
      </c>
      <c r="BV7" s="38">
        <v>55.32</v>
      </c>
      <c r="BW7" s="38">
        <v>59.8</v>
      </c>
      <c r="BX7" s="38">
        <v>57.77</v>
      </c>
      <c r="BY7" s="38">
        <v>57.31</v>
      </c>
      <c r="BZ7" s="38">
        <v>57.08</v>
      </c>
      <c r="CA7" s="38">
        <v>60.94</v>
      </c>
      <c r="CB7" s="38">
        <v>240.3</v>
      </c>
      <c r="CC7" s="38">
        <v>218.22</v>
      </c>
      <c r="CD7" s="38">
        <v>234.69</v>
      </c>
      <c r="CE7" s="38">
        <v>233.02</v>
      </c>
      <c r="CF7" s="38">
        <v>205</v>
      </c>
      <c r="CG7" s="38">
        <v>283.17</v>
      </c>
      <c r="CH7" s="38">
        <v>263.76</v>
      </c>
      <c r="CI7" s="38">
        <v>274.35000000000002</v>
      </c>
      <c r="CJ7" s="38">
        <v>273.52</v>
      </c>
      <c r="CK7" s="38">
        <v>274.99</v>
      </c>
      <c r="CL7" s="38">
        <v>253.04</v>
      </c>
      <c r="CM7" s="38">
        <v>49.86</v>
      </c>
      <c r="CN7" s="38">
        <v>56.37</v>
      </c>
      <c r="CO7" s="38">
        <v>51.57</v>
      </c>
      <c r="CP7" s="38">
        <v>47.82</v>
      </c>
      <c r="CQ7" s="38">
        <v>50.14</v>
      </c>
      <c r="CR7" s="38">
        <v>60.65</v>
      </c>
      <c r="CS7" s="38">
        <v>51.75</v>
      </c>
      <c r="CT7" s="38">
        <v>50.68</v>
      </c>
      <c r="CU7" s="38">
        <v>50.14</v>
      </c>
      <c r="CV7" s="38">
        <v>54.83</v>
      </c>
      <c r="CW7" s="38">
        <v>54.84</v>
      </c>
      <c r="CX7" s="38">
        <v>64.47</v>
      </c>
      <c r="CY7" s="38">
        <v>65.53</v>
      </c>
      <c r="CZ7" s="38">
        <v>66.150000000000006</v>
      </c>
      <c r="DA7" s="38">
        <v>68.94</v>
      </c>
      <c r="DB7" s="38">
        <v>70.11</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2022-01-18T05:05:07Z</cp:lastPrinted>
  <dcterms:created xsi:type="dcterms:W3CDTF">2021-12-03T08:02:06Z</dcterms:created>
  <dcterms:modified xsi:type="dcterms:W3CDTF">2022-01-18T05:05:09Z</dcterms:modified>
  <cp:category/>
</cp:coreProperties>
</file>