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9JsAW38Th/vn8EB9/u1bQkj2UsHnHWFaXs1unRNP07MW8uVJ2LjKCTbl/8NhfLbhziuwzlhXwPK5VwNspEhHw==" workbookSaltValue="6hhRuVWXUPusqxOCJUKprw=="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<sst xmlns="http://schemas.openxmlformats.org/spreadsheetml/2006/main" xmlns:r="http://schemas.openxmlformats.org/officeDocument/2006/relationships" count="112" uniqueCount="112">
  <si>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</si>
  <si>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</si>
  <si>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</si>
  <si>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</si>
  <si>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</si>
  <si>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</si>
  <si>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</si>
  <si>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</si>
  <si>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</si>
  <si>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</si>
  <si>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</si>
  <si>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</si>
  <si>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</si>
  <si>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</si>
  <si>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</si>
  <si>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</si>
  <si>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</si>
  <si>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</si>
  <si>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</si>
  <si>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</si>
  <si>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</si>
  <si>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</si>
  <si>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</si>
  <si>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</si>
  <si>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</si>
  <si>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</si>
  <si>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</si>
  <si>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</si>
  <si>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</si>
  <si>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</si>
  <si>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</si>
  <si>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</si>
  <si>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</si>
  <si>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</si>
  <si>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</si>
  <si>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</si>
  <si>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</si>
  <si>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</si>
  <si>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</si>
  <si>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</si>
  <si>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</si>
  <si>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</si>
  <si>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</si>
  <si>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</si>
  <si>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</si>
  <si>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</si>
  <si>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</si>
  <si>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</si>
  <si>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</si>
  <si>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</si>
  <si>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</si>
  <si>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</si>
  <si>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</si>
  <si>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</si>
  <si>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</si>
  <si>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</si>
  <si>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</si>
  <si>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</si>
  <si>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</si>
  <si>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</si>
  <si>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</si>
  <si>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</si>
  <si>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</si>
  <si>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</si>
  <si>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</si>
  <si>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</si>
  <si>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</si>
  <si>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</si>
  <si>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</si>
  <si>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</si>
  <si>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</si>
  <si>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</si>
  <si>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</si>
  <si>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</si>
  <si>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</si>
  <si>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</si>
  <si>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</si>
  <si>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</si>
  <si>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</si>
  <si>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</si>
  <si>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</si>
  <si>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</si>
  <si>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</si>
  <si>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</si>
  <si>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</si>
  <si>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</si>
  <si>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</si>
  <si>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</si>
  <si>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</si>
  <si>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</si>
  <si>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</si>
  <si>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</si>
  <si>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</si>
  <si>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室戸市</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</si>
  <si>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</si>
  <si>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</si>
  <si>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</si>
  <si>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</si>
  <si>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</si>
  <si>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</si>
  <si>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</si>
  <si>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</si>
  <si>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</si>
  <si>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</si>
  <si>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</si>
  <si>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</si>
  <si>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</si>
  <si>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</si>
  <si>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</si>
  <si>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資産の老朽化を示す有形固定資産減価償却率が平均より高い状況にあり、これは資産の老朽化度合を示している。これは法定耐用年数に近い資産が多く、施設の更新が必要であることを示している。今後においても南海トラフ地震を見据えた施設の更新、耐震管の布設替等計画に従って管路の更新を行い、安定したサービスを行っていけるよう努めていく。</t>
    <rPh sb="0" eb="2">
      <t>シサン</t>
    </rPh>
    <rPh sb="3" eb="6">
      <t>ロウキュウカ</t>
    </rPh>
    <rPh sb="7" eb="8">
      <t>シメ</t>
    </rPh>
    <rPh sb="9" eb="11">
      <t>ユウケイ</t>
    </rPh>
    <rPh sb="11" eb="13">
      <t>コテイ</t>
    </rPh>
    <rPh sb="13" eb="15">
      <t>シサン</t>
    </rPh>
    <rPh sb="15" eb="17">
      <t>ゲンカ</t>
    </rPh>
    <rPh sb="17" eb="19">
      <t>ショウキャク</t>
    </rPh>
    <rPh sb="19" eb="20">
      <t>リツ</t>
    </rPh>
    <rPh sb="21" eb="23">
      <t>ヘイキン</t>
    </rPh>
    <rPh sb="25" eb="26">
      <t>タカ</t>
    </rPh>
    <rPh sb="27" eb="29">
      <t>ジョウキョウ</t>
    </rPh>
    <rPh sb="36" eb="38">
      <t>シサン</t>
    </rPh>
    <rPh sb="39" eb="42">
      <t>ロウキュウカ</t>
    </rPh>
    <rPh sb="42" eb="44">
      <t>ドアイ</t>
    </rPh>
    <rPh sb="45" eb="46">
      <t>シメ</t>
    </rPh>
    <rPh sb="54" eb="56">
      <t>ホウテイ</t>
    </rPh>
    <rPh sb="56" eb="58">
      <t>タイヨウ</t>
    </rPh>
    <rPh sb="58" eb="60">
      <t>ネンスウ</t>
    </rPh>
    <rPh sb="61" eb="62">
      <t>チカ</t>
    </rPh>
    <rPh sb="63" eb="65">
      <t>シサン</t>
    </rPh>
    <rPh sb="66" eb="67">
      <t>オオ</t>
    </rPh>
    <rPh sb="69" eb="71">
      <t>シセツ</t>
    </rPh>
    <rPh sb="72" eb="74">
      <t>コウシン</t>
    </rPh>
    <rPh sb="75" eb="77">
      <t>ヒツヨウ</t>
    </rPh>
    <rPh sb="83" eb="84">
      <t>シメ</t>
    </rPh>
    <rPh sb="89" eb="91">
      <t>コンゴ</t>
    </rPh>
    <rPh sb="96" eb="98">
      <t>ナンカイ</t>
    </rPh>
    <rPh sb="101" eb="103">
      <t>ジシン</t>
    </rPh>
    <rPh sb="104" eb="106">
      <t>ミス</t>
    </rPh>
    <rPh sb="108" eb="110">
      <t>シセツ</t>
    </rPh>
    <rPh sb="111" eb="113">
      <t>コウシン</t>
    </rPh>
    <rPh sb="114" eb="116">
      <t>タイシン</t>
    </rPh>
    <rPh sb="116" eb="117">
      <t>カン</t>
    </rPh>
    <rPh sb="118" eb="121">
      <t>フセツガ</t>
    </rPh>
    <rPh sb="121" eb="122">
      <t>トウ</t>
    </rPh>
    <rPh sb="122" eb="124">
      <t>ケイカク</t>
    </rPh>
    <rPh sb="125" eb="126">
      <t>シタガ</t>
    </rPh>
    <rPh sb="128" eb="130">
      <t>カンロ</t>
    </rPh>
    <rPh sb="131" eb="133">
      <t>コウシン</t>
    </rPh>
    <rPh sb="134" eb="135">
      <t>オコナ</t>
    </rPh>
    <rPh sb="137" eb="139">
      <t>アンテイ</t>
    </rPh>
    <rPh sb="146" eb="147">
      <t>オコナ</t>
    </rPh>
    <rPh sb="154" eb="155">
      <t>ツト</t>
    </rPh>
    <phoneticPr fontId="1"/>
  </si>
  <si>
    <t>現時点での経営状況は概ね良好であるといえるが、今後における人口減による水道料金収入の減少や、老朽化施設の更新、管路の耐震化等により水道事業経営は厳しくなるものと予想される。　　　　　　　　　　　　　　　　引き続き経費の削減や、さらなる収納率の向上に取り組みながら経営努力を進めていく。なお財源不足が懸念される場合は、水道料金の改定や一般会計からの繰入も検討する必要が出てくる。</t>
    <rPh sb="0" eb="3">
      <t>ゲンジテン</t>
    </rPh>
    <rPh sb="5" eb="7">
      <t>ケイエイ</t>
    </rPh>
    <rPh sb="7" eb="9">
      <t>ジョウキョウ</t>
    </rPh>
    <rPh sb="10" eb="11">
      <t>オオム</t>
    </rPh>
    <rPh sb="12" eb="14">
      <t>リョウコウ</t>
    </rPh>
    <rPh sb="23" eb="25">
      <t>コンゴ</t>
    </rPh>
    <rPh sb="29" eb="32">
      <t>ジンコウゲン</t>
    </rPh>
    <rPh sb="35" eb="37">
      <t>スイドウ</t>
    </rPh>
    <rPh sb="37" eb="39">
      <t>リョウキン</t>
    </rPh>
    <rPh sb="39" eb="41">
      <t>シュウニュウ</t>
    </rPh>
    <rPh sb="42" eb="44">
      <t>ゲンショウ</t>
    </rPh>
    <rPh sb="46" eb="49">
      <t>ロウキュウカ</t>
    </rPh>
    <rPh sb="49" eb="51">
      <t>シセツ</t>
    </rPh>
    <rPh sb="52" eb="54">
      <t>コウシン</t>
    </rPh>
    <rPh sb="55" eb="57">
      <t>カンロ</t>
    </rPh>
    <rPh sb="58" eb="61">
      <t>タイシンカ</t>
    </rPh>
    <rPh sb="61" eb="62">
      <t>トウ</t>
    </rPh>
    <rPh sb="65" eb="67">
      <t>スイドウ</t>
    </rPh>
    <rPh sb="67" eb="69">
      <t>ジギョウ</t>
    </rPh>
    <rPh sb="69" eb="71">
      <t>ケイエイ</t>
    </rPh>
    <rPh sb="72" eb="73">
      <t>キビ</t>
    </rPh>
    <rPh sb="80" eb="82">
      <t>ヨソウ</t>
    </rPh>
    <rPh sb="102" eb="103">
      <t>ヒ</t>
    </rPh>
    <rPh sb="104" eb="105">
      <t>ツヅ</t>
    </rPh>
    <rPh sb="106" eb="108">
      <t>ケイヒ</t>
    </rPh>
    <rPh sb="109" eb="111">
      <t>サクゲン</t>
    </rPh>
    <rPh sb="117" eb="119">
      <t>シュウノウ</t>
    </rPh>
    <rPh sb="119" eb="120">
      <t>リツ</t>
    </rPh>
    <rPh sb="121" eb="123">
      <t>コウジョウ</t>
    </rPh>
    <rPh sb="124" eb="125">
      <t>ト</t>
    </rPh>
    <rPh sb="126" eb="127">
      <t>ク</t>
    </rPh>
    <rPh sb="131" eb="133">
      <t>ケイエイ</t>
    </rPh>
    <rPh sb="133" eb="135">
      <t>ドリョク</t>
    </rPh>
    <rPh sb="136" eb="137">
      <t>スス</t>
    </rPh>
    <rPh sb="144" eb="146">
      <t>ザイゲン</t>
    </rPh>
    <rPh sb="146" eb="148">
      <t>ブソク</t>
    </rPh>
    <rPh sb="149" eb="151">
      <t>ケネン</t>
    </rPh>
    <rPh sb="154" eb="156">
      <t>バアイ</t>
    </rPh>
    <rPh sb="158" eb="160">
      <t>スイドウ</t>
    </rPh>
    <rPh sb="160" eb="162">
      <t>リョウキン</t>
    </rPh>
    <rPh sb="163" eb="165">
      <t>カイテイ</t>
    </rPh>
    <rPh sb="166" eb="168">
      <t>イッパン</t>
    </rPh>
    <rPh sb="168" eb="170">
      <t>カイケイ</t>
    </rPh>
    <rPh sb="173" eb="175">
      <t>クリイレ</t>
    </rPh>
    <rPh sb="176" eb="178">
      <t>ケントウ</t>
    </rPh>
    <rPh sb="180" eb="182">
      <t>ヒツヨウ</t>
    </rPh>
    <rPh sb="183" eb="184">
      <t>デ</t>
    </rPh>
    <phoneticPr fontId="1"/>
  </si>
  <si>
    <t>経営収支比率が123.23％であることから単年度収支は黒字であり、累積欠損金比率は0％で推移していることから、健全な経営が保たれていると考えられる。　　　　　　　　　　　　　　　　　　　　　しかしながら企業債残高対給水収益比率が平均より高く、未だ多額の償還が残っていることから、今後の償還額と借入とのバランスを考慮しながら企業債発行額を抑制し、借入残高を減少させていく必要がある。　　　　　　　　　　　　　　　　　　　　　また、有収率については平均よりかなり低く、水道管の老朽化が顕著に表れていることから、漏水調査も行いながら破損個所については早急に修繕を行い、計画に基づいた布設替えも進めていく必要がある。　　　　　　　　　　　　　　　　　　　　　　　今後は水道管の老朽化に伴う耐震管布設替工事等水道管更新に係る経費や、企業債償還金等多額の経費が必要であることに加え、人口減による水道料金の減収が見込まれることから、料金改定も視野に入れ、経費削減に取り組みながら健全経営を進めていく必要がある。</t>
    <rPh sb="0" eb="2">
      <t>ケイエイ</t>
    </rPh>
    <rPh sb="2" eb="4">
      <t>シュウシ</t>
    </rPh>
    <rPh sb="4" eb="6">
      <t>ヒリツ</t>
    </rPh>
    <rPh sb="21" eb="24">
      <t>タンネンド</t>
    </rPh>
    <rPh sb="24" eb="26">
      <t>シュウシ</t>
    </rPh>
    <rPh sb="27" eb="29">
      <t>クロジ</t>
    </rPh>
    <rPh sb="33" eb="35">
      <t>ルイセキ</t>
    </rPh>
    <rPh sb="35" eb="37">
      <t>ケッソン</t>
    </rPh>
    <rPh sb="37" eb="38">
      <t>キン</t>
    </rPh>
    <rPh sb="38" eb="40">
      <t>ヒリツ</t>
    </rPh>
    <rPh sb="44" eb="46">
      <t>スイイ</t>
    </rPh>
    <rPh sb="55" eb="57">
      <t>ケンゼン</t>
    </rPh>
    <rPh sb="58" eb="60">
      <t>ケイエイ</t>
    </rPh>
    <rPh sb="61" eb="62">
      <t>タモ</t>
    </rPh>
    <rPh sb="68" eb="69">
      <t>カンガ</t>
    </rPh>
    <rPh sb="101" eb="103">
      <t>キギョウ</t>
    </rPh>
    <rPh sb="103" eb="104">
      <t>サイ</t>
    </rPh>
    <rPh sb="104" eb="106">
      <t>ザンダカ</t>
    </rPh>
    <rPh sb="106" eb="107">
      <t>タイ</t>
    </rPh>
    <rPh sb="107" eb="109">
      <t>キュウスイ</t>
    </rPh>
    <rPh sb="109" eb="111">
      <t>シュウエキ</t>
    </rPh>
    <rPh sb="111" eb="113">
      <t>ヒリツ</t>
    </rPh>
    <rPh sb="114" eb="116">
      <t>ヘイキン</t>
    </rPh>
    <rPh sb="118" eb="119">
      <t>タカ</t>
    </rPh>
    <rPh sb="121" eb="122">
      <t>イマ</t>
    </rPh>
    <rPh sb="123" eb="125">
      <t>タガク</t>
    </rPh>
    <rPh sb="126" eb="128">
      <t>ショウカン</t>
    </rPh>
    <rPh sb="129" eb="130">
      <t>ノコ</t>
    </rPh>
    <rPh sb="139" eb="141">
      <t>コンゴ</t>
    </rPh>
    <rPh sb="142" eb="144">
      <t>ショウカン</t>
    </rPh>
    <rPh sb="144" eb="145">
      <t>ガク</t>
    </rPh>
    <rPh sb="146" eb="148">
      <t>カリイレ</t>
    </rPh>
    <rPh sb="155" eb="157">
      <t>コウリョ</t>
    </rPh>
    <rPh sb="161" eb="163">
      <t>キギョウ</t>
    </rPh>
    <rPh sb="163" eb="164">
      <t>サイ</t>
    </rPh>
    <rPh sb="164" eb="166">
      <t>ハッコウ</t>
    </rPh>
    <rPh sb="166" eb="167">
      <t>ガク</t>
    </rPh>
    <rPh sb="168" eb="170">
      <t>ヨクセイ</t>
    </rPh>
    <rPh sb="172" eb="174">
      <t>カリイレ</t>
    </rPh>
    <rPh sb="174" eb="176">
      <t>ザンダカ</t>
    </rPh>
    <rPh sb="177" eb="179">
      <t>ゲンショウ</t>
    </rPh>
    <rPh sb="184" eb="186">
      <t>ヒツヨウ</t>
    </rPh>
    <rPh sb="214" eb="217">
      <t>ユウシュウリツ</t>
    </rPh>
    <rPh sb="222" eb="224">
      <t>ヘイキン</t>
    </rPh>
    <rPh sb="229" eb="230">
      <t>ヒク</t>
    </rPh>
    <rPh sb="232" eb="235">
      <t>スイドウカン</t>
    </rPh>
    <rPh sb="236" eb="239">
      <t>ロウキュウカ</t>
    </rPh>
    <rPh sb="240" eb="242">
      <t>ケンチョ</t>
    </rPh>
    <rPh sb="243" eb="244">
      <t>アラワ</t>
    </rPh>
    <rPh sb="253" eb="255">
      <t>ロウスイ</t>
    </rPh>
    <rPh sb="255" eb="257">
      <t>チョウサ</t>
    </rPh>
    <rPh sb="258" eb="259">
      <t>オコナ</t>
    </rPh>
    <rPh sb="263" eb="265">
      <t>ハソン</t>
    </rPh>
    <rPh sb="265" eb="267">
      <t>カショ</t>
    </rPh>
    <rPh sb="272" eb="274">
      <t>ソウキュウ</t>
    </rPh>
    <rPh sb="275" eb="277">
      <t>シュウゼン</t>
    </rPh>
    <rPh sb="278" eb="279">
      <t>オコナ</t>
    </rPh>
    <rPh sb="281" eb="283">
      <t>ケイカク</t>
    </rPh>
    <rPh sb="284" eb="285">
      <t>モト</t>
    </rPh>
    <rPh sb="288" eb="291">
      <t>フセツガ</t>
    </rPh>
    <rPh sb="293" eb="294">
      <t>スス</t>
    </rPh>
    <rPh sb="298" eb="300">
      <t>ヒツヨウ</t>
    </rPh>
    <rPh sb="327" eb="329">
      <t>コンゴ</t>
    </rPh>
    <rPh sb="330" eb="333">
      <t>スイドウカン</t>
    </rPh>
    <rPh sb="334" eb="337">
      <t>ロウキュウカ</t>
    </rPh>
    <rPh sb="338" eb="339">
      <t>トモナ</t>
    </rPh>
    <rPh sb="340" eb="342">
      <t>タイシン</t>
    </rPh>
    <rPh sb="342" eb="343">
      <t>カン</t>
    </rPh>
    <rPh sb="343" eb="346">
      <t>フセツガ</t>
    </rPh>
    <rPh sb="346" eb="348">
      <t>コウジ</t>
    </rPh>
    <rPh sb="348" eb="349">
      <t>トウ</t>
    </rPh>
    <rPh sb="349" eb="352">
      <t>スイドウカン</t>
    </rPh>
    <rPh sb="352" eb="354">
      <t>コウシン</t>
    </rPh>
    <rPh sb="355" eb="356">
      <t>カカ</t>
    </rPh>
    <rPh sb="357" eb="359">
      <t>ケイヒ</t>
    </rPh>
    <rPh sb="361" eb="363">
      <t>キギョウ</t>
    </rPh>
    <rPh sb="363" eb="364">
      <t>サイ</t>
    </rPh>
    <rPh sb="364" eb="366">
      <t>ショウカン</t>
    </rPh>
    <rPh sb="366" eb="367">
      <t>キン</t>
    </rPh>
    <rPh sb="367" eb="368">
      <t>トウ</t>
    </rPh>
    <rPh sb="368" eb="370">
      <t>タガク</t>
    </rPh>
    <rPh sb="371" eb="373">
      <t>ケイヒ</t>
    </rPh>
    <rPh sb="374" eb="376">
      <t>ヒツヨウ</t>
    </rPh>
    <rPh sb="382" eb="383">
      <t>クワ</t>
    </rPh>
    <rPh sb="385" eb="388">
      <t>ジンコウゲン</t>
    </rPh>
    <rPh sb="391" eb="393">
      <t>スイドウ</t>
    </rPh>
    <rPh sb="393" eb="395">
      <t>リョウキン</t>
    </rPh>
    <rPh sb="396" eb="398">
      <t>ゲンシュウ</t>
    </rPh>
    <rPh sb="399" eb="401">
      <t>ミコ</t>
    </rPh>
    <rPh sb="409" eb="411">
      <t>リョウキン</t>
    </rPh>
    <rPh sb="411" eb="413">
      <t>カイテイ</t>
    </rPh>
    <rPh sb="414" eb="416">
      <t>シヤ</t>
    </rPh>
    <rPh sb="417" eb="418">
      <t>イ</t>
    </rPh>
    <rPh sb="420" eb="422">
      <t>ケイヒ</t>
    </rPh>
    <rPh sb="422" eb="424">
      <t>サクゲン</t>
    </rPh>
    <rPh sb="425" eb="426">
      <t>ト</t>
    </rPh>
    <rPh sb="427" eb="428">
      <t>ク</t>
    </rPh>
    <rPh sb="432" eb="434">
      <t>ケンゼン</t>
    </rPh>
    <rPh sb="434" eb="436">
      <t>ケイエイ</t>
    </rPh>
    <rPh sb="437" eb="438">
      <t>スス</t>
    </rPh>
    <rPh sb="442" eb="444">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</si>
</sst>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1.52</c:v>
                </c:pt>
                <c:pt idx="4" formatCode="#,##0.00;&quot;△&quot;#,##0.00;&quot;-&quot;">
                  <c:v>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0.47</c:v>
                </c:pt>
                <c:pt idx="1">
                  <c:v>0.39</c:v>
                </c:pt>
                <c:pt idx="2">
                  <c:v>0.43</c:v>
                </c:pt>
                <c:pt idx="3">
                  <c:v>0.42</c:v>
                </c:pt>
                <c:pt idx="4">
                  <c:v>0.44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36.72</c:v>
                </c:pt>
                <c:pt idx="1">
                  <c:v>36.29</c:v>
                </c:pt>
                <c:pt idx="2">
                  <c:v>35.51</c:v>
                </c:pt>
                <c:pt idx="3">
                  <c:v>33.99</c:v>
                </c:pt>
                <c:pt idx="4">
                  <c:v>34.700000000000003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54.24</c:v>
                </c:pt>
                <c:pt idx="1">
                  <c:v>55.88</c:v>
                </c:pt>
                <c:pt idx="2">
                  <c:v>55.22</c:v>
                </c:pt>
                <c:pt idx="3">
                  <c:v>54.05</c:v>
                </c:pt>
                <c:pt idx="4">
                  <c:v>54.43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75.239999999999995</c:v>
                </c:pt>
                <c:pt idx="1">
                  <c:v>74.16</c:v>
                </c:pt>
                <c:pt idx="2">
                  <c:v>74.14</c:v>
                </c:pt>
                <c:pt idx="3">
                  <c:v>73.989999999999995</c:v>
                </c:pt>
                <c:pt idx="4">
                  <c:v>74.099999999999994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122.15</c:v>
                </c:pt>
                <c:pt idx="1">
                  <c:v>115.55</c:v>
                </c:pt>
                <c:pt idx="2">
                  <c:v>115.12</c:v>
                </c:pt>
                <c:pt idx="3">
                  <c:v>115.59</c:v>
                </c:pt>
                <c:pt idx="4">
                  <c:v>123.23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111.34</c:v>
                </c:pt>
                <c:pt idx="1">
                  <c:v>110.02</c:v>
                </c:pt>
                <c:pt idx="2">
                  <c:v>108.76</c:v>
                </c:pt>
                <c:pt idx="3">
                  <c:v>108.46</c:v>
                </c:pt>
                <c:pt idx="4">
                  <c:v>109.02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60.4</c:v>
                </c:pt>
                <c:pt idx="1">
                  <c:v>60.38</c:v>
                </c:pt>
                <c:pt idx="2">
                  <c:v>60.73</c:v>
                </c:pt>
                <c:pt idx="3">
                  <c:v>60.27</c:v>
                </c:pt>
                <c:pt idx="4">
                  <c:v>60.9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48.14</c:v>
                </c:pt>
                <c:pt idx="1">
                  <c:v>46.61</c:v>
                </c:pt>
                <c:pt idx="2">
                  <c:v>47.97</c:v>
                </c:pt>
                <c:pt idx="3">
                  <c:v>49.12</c:v>
                </c:pt>
                <c:pt idx="4">
                  <c:v>49.39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1.e-002</c:v>
                </c:pt>
                <c:pt idx="1">
                  <c:v>1.e-002</c:v>
                </c:pt>
                <c:pt idx="2">
                  <c:v>2.5</c:v>
                </c:pt>
                <c:pt idx="3">
                  <c:v>2.5</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11.13</c:v>
                </c:pt>
                <c:pt idx="1">
                  <c:v>10.84</c:v>
                </c:pt>
                <c:pt idx="2">
                  <c:v>15.33</c:v>
                </c:pt>
                <c:pt idx="3">
                  <c:v>16.760000000000002</c:v>
                </c:pt>
                <c:pt idx="4">
                  <c:v>18.57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10.130000000000001</c:v>
                </c:pt>
                <c:pt idx="1">
                  <c:v>7.31</c:v>
                </c:pt>
                <c:pt idx="2">
                  <c:v>7.48</c:v>
                </c:pt>
                <c:pt idx="3">
                  <c:v>11.94</c:v>
                </c:pt>
                <c:pt idx="4">
                  <c:v>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279.22000000000003</c:v>
                </c:pt>
                <c:pt idx="1">
                  <c:v>431.01</c:v>
                </c:pt>
                <c:pt idx="2">
                  <c:v>444.98</c:v>
                </c:pt>
                <c:pt idx="3">
                  <c:v>496.31</c:v>
                </c:pt>
                <c:pt idx="4">
                  <c:v>510.55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388.67</c:v>
                </c:pt>
                <c:pt idx="1">
                  <c:v>355.27</c:v>
                </c:pt>
                <c:pt idx="2">
                  <c:v>359.7</c:v>
                </c:pt>
                <c:pt idx="3">
                  <c:v>362.93</c:v>
                </c:pt>
                <c:pt idx="4">
                  <c:v>371.81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557.41</c:v>
                </c:pt>
                <c:pt idx="1">
                  <c:v>602.21</c:v>
                </c:pt>
                <c:pt idx="2">
                  <c:v>630.53</c:v>
                </c:pt>
                <c:pt idx="3">
                  <c:v>671.83</c:v>
                </c:pt>
                <c:pt idx="4">
                  <c:v>655.69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422.5</c:v>
                </c:pt>
                <c:pt idx="1">
                  <c:v>458.27</c:v>
                </c:pt>
                <c:pt idx="2">
                  <c:v>447.01</c:v>
                </c:pt>
                <c:pt idx="3">
                  <c:v>439.05</c:v>
                </c:pt>
                <c:pt idx="4">
                  <c:v>465.85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117.62</c:v>
                </c:pt>
                <c:pt idx="1">
                  <c:v>111.4</c:v>
                </c:pt>
                <c:pt idx="2">
                  <c:v>110.33</c:v>
                </c:pt>
                <c:pt idx="3">
                  <c:v>111.79</c:v>
                </c:pt>
                <c:pt idx="4">
                  <c:v>120.74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101.64</c:v>
                </c:pt>
                <c:pt idx="1">
                  <c:v>96.77</c:v>
                </c:pt>
                <c:pt idx="2">
                  <c:v>95.81</c:v>
                </c:pt>
                <c:pt idx="3">
                  <c:v>95.26</c:v>
                </c:pt>
                <c:pt idx="4">
                  <c:v>92.39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135.86000000000001</c:v>
                </c:pt>
                <c:pt idx="1">
                  <c:v>143.75</c:v>
                </c:pt>
                <c:pt idx="2">
                  <c:v>145.32</c:v>
                </c:pt>
                <c:pt idx="3">
                  <c:v>143.97</c:v>
                </c:pt>
                <c:pt idx="4">
                  <c:v>133.31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179.16</c:v>
                </c:pt>
                <c:pt idx="1">
                  <c:v>187.18</c:v>
                </c:pt>
                <c:pt idx="2">
                  <c:v>189.58</c:v>
                </c:pt>
                <c:pt idx="3">
                  <c:v>192.82</c:v>
                </c:pt>
                <c:pt idx="4">
                  <c:v>192.98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室戸市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12683</v>
      </c>
      <c r="AM8" s="31"/>
      <c r="AN8" s="31"/>
      <c r="AO8" s="31"/>
      <c r="AP8" s="31"/>
      <c r="AQ8" s="31"/>
      <c r="AR8" s="31"/>
      <c r="AS8" s="31"/>
      <c r="AT8" s="7">
        <f>データ!$S$6</f>
        <v>248.22</v>
      </c>
      <c r="AU8" s="15"/>
      <c r="AV8" s="15"/>
      <c r="AW8" s="15"/>
      <c r="AX8" s="15"/>
      <c r="AY8" s="15"/>
      <c r="AZ8" s="15"/>
      <c r="BA8" s="15"/>
      <c r="BB8" s="29">
        <f>データ!$T$6</f>
        <v>51.1</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46.6</v>
      </c>
      <c r="J10" s="15"/>
      <c r="K10" s="15"/>
      <c r="L10" s="15"/>
      <c r="M10" s="15"/>
      <c r="N10" s="15"/>
      <c r="O10" s="26"/>
      <c r="P10" s="29">
        <f>データ!$P$6</f>
        <v>93.57</v>
      </c>
      <c r="Q10" s="29"/>
      <c r="R10" s="29"/>
      <c r="S10" s="29"/>
      <c r="T10" s="29"/>
      <c r="U10" s="29"/>
      <c r="V10" s="29"/>
      <c r="W10" s="31">
        <f>データ!$Q$6</f>
        <v>2950</v>
      </c>
      <c r="X10" s="31"/>
      <c r="Y10" s="31"/>
      <c r="Z10" s="31"/>
      <c r="AA10" s="31"/>
      <c r="AB10" s="31"/>
      <c r="AC10" s="31"/>
      <c r="AD10" s="2"/>
      <c r="AE10" s="2"/>
      <c r="AF10" s="2"/>
      <c r="AG10" s="2"/>
      <c r="AH10" s="18"/>
      <c r="AI10" s="18"/>
      <c r="AJ10" s="18"/>
      <c r="AK10" s="18"/>
      <c r="AL10" s="31">
        <f>データ!$U$6</f>
        <v>11745</v>
      </c>
      <c r="AM10" s="31"/>
      <c r="AN10" s="31"/>
      <c r="AO10" s="31"/>
      <c r="AP10" s="31"/>
      <c r="AQ10" s="31"/>
      <c r="AR10" s="31"/>
      <c r="AS10" s="31"/>
      <c r="AT10" s="7">
        <f>データ!$V$6</f>
        <v>12.34</v>
      </c>
      <c r="AU10" s="15"/>
      <c r="AV10" s="15"/>
      <c r="AW10" s="15"/>
      <c r="AX10" s="15"/>
      <c r="AY10" s="15"/>
      <c r="AZ10" s="15"/>
      <c r="BA10" s="15"/>
      <c r="BB10" s="29">
        <f>データ!$W$6</f>
        <v>951.78</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111</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109</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46</v>
      </c>
      <c r="G84" s="12" t="s">
        <v>47</v>
      </c>
      <c r="H84" s="12" t="s">
        <v>42</v>
      </c>
      <c r="I84" s="12" t="s">
        <v>8</v>
      </c>
      <c r="J84" s="12" t="s">
        <v>29</v>
      </c>
      <c r="K84" s="12" t="s">
        <v>48</v>
      </c>
      <c r="L84" s="12" t="s">
        <v>50</v>
      </c>
      <c r="M84" s="12" t="s">
        <v>33</v>
      </c>
      <c r="N84" s="12" t="s">
        <v>52</v>
      </c>
      <c r="O84" s="12" t="s">
        <v>54</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GpxizL+JiT9cVSBM1XEpszVroQkrpBwxYtiOGv5YcHvw7vvCW3sNda5DRyDgjV5HEuGNB41k5M6dq99qzEq2DA==" saltValue="elMKxY011wYTydrdXZ7//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horizontalDpi="6553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49</v>
      </c>
      <c r="C3" s="72" t="s">
        <v>57</v>
      </c>
      <c r="D3" s="72" t="s">
        <v>58</v>
      </c>
      <c r="E3" s="72" t="s">
        <v>4</v>
      </c>
      <c r="F3" s="72" t="s">
        <v>3</v>
      </c>
      <c r="G3" s="72" t="s">
        <v>25</v>
      </c>
      <c r="H3" s="80" t="s">
        <v>30</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10</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0</v>
      </c>
      <c r="AJ4" s="90"/>
      <c r="AK4" s="90"/>
      <c r="AL4" s="90"/>
      <c r="AM4" s="90"/>
      <c r="AN4" s="90"/>
      <c r="AO4" s="90"/>
      <c r="AP4" s="90"/>
      <c r="AQ4" s="90"/>
      <c r="AR4" s="90"/>
      <c r="AS4" s="90"/>
      <c r="AT4" s="90" t="s">
        <v>39</v>
      </c>
      <c r="AU4" s="90"/>
      <c r="AV4" s="90"/>
      <c r="AW4" s="90"/>
      <c r="AX4" s="90"/>
      <c r="AY4" s="90"/>
      <c r="AZ4" s="90"/>
      <c r="BA4" s="90"/>
      <c r="BB4" s="90"/>
      <c r="BC4" s="90"/>
      <c r="BD4" s="90"/>
      <c r="BE4" s="90" t="s">
        <v>61</v>
      </c>
      <c r="BF4" s="90"/>
      <c r="BG4" s="90"/>
      <c r="BH4" s="90"/>
      <c r="BI4" s="90"/>
      <c r="BJ4" s="90"/>
      <c r="BK4" s="90"/>
      <c r="BL4" s="90"/>
      <c r="BM4" s="90"/>
      <c r="BN4" s="90"/>
      <c r="BO4" s="90"/>
      <c r="BP4" s="90" t="s">
        <v>35</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60</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28</v>
      </c>
      <c r="B5" s="74"/>
      <c r="C5" s="74"/>
      <c r="D5" s="74"/>
      <c r="E5" s="74"/>
      <c r="F5" s="74"/>
      <c r="G5" s="74"/>
      <c r="H5" s="82" t="s">
        <v>56</v>
      </c>
      <c r="I5" s="82" t="s">
        <v>68</v>
      </c>
      <c r="J5" s="82" t="s">
        <v>69</v>
      </c>
      <c r="K5" s="82" t="s">
        <v>70</v>
      </c>
      <c r="L5" s="82" t="s">
        <v>71</v>
      </c>
      <c r="M5" s="82" t="s">
        <v>5</v>
      </c>
      <c r="N5" s="82" t="s">
        <v>72</v>
      </c>
      <c r="O5" s="82" t="s">
        <v>73</v>
      </c>
      <c r="P5" s="82" t="s">
        <v>74</v>
      </c>
      <c r="Q5" s="82" t="s">
        <v>75</v>
      </c>
      <c r="R5" s="82" t="s">
        <v>76</v>
      </c>
      <c r="S5" s="82" t="s">
        <v>77</v>
      </c>
      <c r="T5" s="82" t="s">
        <v>63</v>
      </c>
      <c r="U5" s="82" t="s">
        <v>78</v>
      </c>
      <c r="V5" s="82" t="s">
        <v>79</v>
      </c>
      <c r="W5" s="82" t="s">
        <v>80</v>
      </c>
      <c r="X5" s="82" t="s">
        <v>81</v>
      </c>
      <c r="Y5" s="82" t="s">
        <v>82</v>
      </c>
      <c r="Z5" s="82" t="s">
        <v>83</v>
      </c>
      <c r="AA5" s="82" t="s">
        <v>84</v>
      </c>
      <c r="AB5" s="82" t="s">
        <v>85</v>
      </c>
      <c r="AC5" s="82" t="s">
        <v>87</v>
      </c>
      <c r="AD5" s="82" t="s">
        <v>88</v>
      </c>
      <c r="AE5" s="82" t="s">
        <v>89</v>
      </c>
      <c r="AF5" s="82" t="s">
        <v>90</v>
      </c>
      <c r="AG5" s="82" t="s">
        <v>91</v>
      </c>
      <c r="AH5" s="82" t="s">
        <v>44</v>
      </c>
      <c r="AI5" s="82" t="s">
        <v>81</v>
      </c>
      <c r="AJ5" s="82" t="s">
        <v>82</v>
      </c>
      <c r="AK5" s="82" t="s">
        <v>83</v>
      </c>
      <c r="AL5" s="82" t="s">
        <v>84</v>
      </c>
      <c r="AM5" s="82" t="s">
        <v>85</v>
      </c>
      <c r="AN5" s="82" t="s">
        <v>87</v>
      </c>
      <c r="AO5" s="82" t="s">
        <v>88</v>
      </c>
      <c r="AP5" s="82" t="s">
        <v>89</v>
      </c>
      <c r="AQ5" s="82" t="s">
        <v>90</v>
      </c>
      <c r="AR5" s="82" t="s">
        <v>91</v>
      </c>
      <c r="AS5" s="82" t="s">
        <v>86</v>
      </c>
      <c r="AT5" s="82" t="s">
        <v>81</v>
      </c>
      <c r="AU5" s="82" t="s">
        <v>82</v>
      </c>
      <c r="AV5" s="82" t="s">
        <v>83</v>
      </c>
      <c r="AW5" s="82" t="s">
        <v>84</v>
      </c>
      <c r="AX5" s="82" t="s">
        <v>85</v>
      </c>
      <c r="AY5" s="82" t="s">
        <v>87</v>
      </c>
      <c r="AZ5" s="82" t="s">
        <v>88</v>
      </c>
      <c r="BA5" s="82" t="s">
        <v>89</v>
      </c>
      <c r="BB5" s="82" t="s">
        <v>90</v>
      </c>
      <c r="BC5" s="82" t="s">
        <v>91</v>
      </c>
      <c r="BD5" s="82" t="s">
        <v>86</v>
      </c>
      <c r="BE5" s="82" t="s">
        <v>81</v>
      </c>
      <c r="BF5" s="82" t="s">
        <v>82</v>
      </c>
      <c r="BG5" s="82" t="s">
        <v>83</v>
      </c>
      <c r="BH5" s="82" t="s">
        <v>84</v>
      </c>
      <c r="BI5" s="82" t="s">
        <v>85</v>
      </c>
      <c r="BJ5" s="82" t="s">
        <v>87</v>
      </c>
      <c r="BK5" s="82" t="s">
        <v>88</v>
      </c>
      <c r="BL5" s="82" t="s">
        <v>89</v>
      </c>
      <c r="BM5" s="82" t="s">
        <v>90</v>
      </c>
      <c r="BN5" s="82" t="s">
        <v>91</v>
      </c>
      <c r="BO5" s="82" t="s">
        <v>86</v>
      </c>
      <c r="BP5" s="82" t="s">
        <v>81</v>
      </c>
      <c r="BQ5" s="82" t="s">
        <v>82</v>
      </c>
      <c r="BR5" s="82" t="s">
        <v>83</v>
      </c>
      <c r="BS5" s="82" t="s">
        <v>84</v>
      </c>
      <c r="BT5" s="82" t="s">
        <v>85</v>
      </c>
      <c r="BU5" s="82" t="s">
        <v>87</v>
      </c>
      <c r="BV5" s="82" t="s">
        <v>88</v>
      </c>
      <c r="BW5" s="82" t="s">
        <v>89</v>
      </c>
      <c r="BX5" s="82" t="s">
        <v>90</v>
      </c>
      <c r="BY5" s="82" t="s">
        <v>91</v>
      </c>
      <c r="BZ5" s="82" t="s">
        <v>86</v>
      </c>
      <c r="CA5" s="82" t="s">
        <v>81</v>
      </c>
      <c r="CB5" s="82" t="s">
        <v>82</v>
      </c>
      <c r="CC5" s="82" t="s">
        <v>83</v>
      </c>
      <c r="CD5" s="82" t="s">
        <v>84</v>
      </c>
      <c r="CE5" s="82" t="s">
        <v>85</v>
      </c>
      <c r="CF5" s="82" t="s">
        <v>87</v>
      </c>
      <c r="CG5" s="82" t="s">
        <v>88</v>
      </c>
      <c r="CH5" s="82" t="s">
        <v>89</v>
      </c>
      <c r="CI5" s="82" t="s">
        <v>90</v>
      </c>
      <c r="CJ5" s="82" t="s">
        <v>91</v>
      </c>
      <c r="CK5" s="82" t="s">
        <v>86</v>
      </c>
      <c r="CL5" s="82" t="s">
        <v>81</v>
      </c>
      <c r="CM5" s="82" t="s">
        <v>82</v>
      </c>
      <c r="CN5" s="82" t="s">
        <v>83</v>
      </c>
      <c r="CO5" s="82" t="s">
        <v>84</v>
      </c>
      <c r="CP5" s="82" t="s">
        <v>85</v>
      </c>
      <c r="CQ5" s="82" t="s">
        <v>87</v>
      </c>
      <c r="CR5" s="82" t="s">
        <v>88</v>
      </c>
      <c r="CS5" s="82" t="s">
        <v>89</v>
      </c>
      <c r="CT5" s="82" t="s">
        <v>90</v>
      </c>
      <c r="CU5" s="82" t="s">
        <v>91</v>
      </c>
      <c r="CV5" s="82" t="s">
        <v>86</v>
      </c>
      <c r="CW5" s="82" t="s">
        <v>81</v>
      </c>
      <c r="CX5" s="82" t="s">
        <v>82</v>
      </c>
      <c r="CY5" s="82" t="s">
        <v>83</v>
      </c>
      <c r="CZ5" s="82" t="s">
        <v>84</v>
      </c>
      <c r="DA5" s="82" t="s">
        <v>85</v>
      </c>
      <c r="DB5" s="82" t="s">
        <v>87</v>
      </c>
      <c r="DC5" s="82" t="s">
        <v>88</v>
      </c>
      <c r="DD5" s="82" t="s">
        <v>89</v>
      </c>
      <c r="DE5" s="82" t="s">
        <v>90</v>
      </c>
      <c r="DF5" s="82" t="s">
        <v>91</v>
      </c>
      <c r="DG5" s="82" t="s">
        <v>86</v>
      </c>
      <c r="DH5" s="82" t="s">
        <v>81</v>
      </c>
      <c r="DI5" s="82" t="s">
        <v>82</v>
      </c>
      <c r="DJ5" s="82" t="s">
        <v>83</v>
      </c>
      <c r="DK5" s="82" t="s">
        <v>84</v>
      </c>
      <c r="DL5" s="82" t="s">
        <v>85</v>
      </c>
      <c r="DM5" s="82" t="s">
        <v>87</v>
      </c>
      <c r="DN5" s="82" t="s">
        <v>88</v>
      </c>
      <c r="DO5" s="82" t="s">
        <v>89</v>
      </c>
      <c r="DP5" s="82" t="s">
        <v>90</v>
      </c>
      <c r="DQ5" s="82" t="s">
        <v>91</v>
      </c>
      <c r="DR5" s="82" t="s">
        <v>86</v>
      </c>
      <c r="DS5" s="82" t="s">
        <v>81</v>
      </c>
      <c r="DT5" s="82" t="s">
        <v>82</v>
      </c>
      <c r="DU5" s="82" t="s">
        <v>83</v>
      </c>
      <c r="DV5" s="82" t="s">
        <v>84</v>
      </c>
      <c r="DW5" s="82" t="s">
        <v>85</v>
      </c>
      <c r="DX5" s="82" t="s">
        <v>87</v>
      </c>
      <c r="DY5" s="82" t="s">
        <v>88</v>
      </c>
      <c r="DZ5" s="82" t="s">
        <v>89</v>
      </c>
      <c r="EA5" s="82" t="s">
        <v>90</v>
      </c>
      <c r="EB5" s="82" t="s">
        <v>91</v>
      </c>
      <c r="EC5" s="82" t="s">
        <v>86</v>
      </c>
      <c r="ED5" s="82" t="s">
        <v>81</v>
      </c>
      <c r="EE5" s="82" t="s">
        <v>82</v>
      </c>
      <c r="EF5" s="82" t="s">
        <v>83</v>
      </c>
      <c r="EG5" s="82" t="s">
        <v>84</v>
      </c>
      <c r="EH5" s="82" t="s">
        <v>85</v>
      </c>
      <c r="EI5" s="82" t="s">
        <v>87</v>
      </c>
      <c r="EJ5" s="82" t="s">
        <v>88</v>
      </c>
      <c r="EK5" s="82" t="s">
        <v>89</v>
      </c>
      <c r="EL5" s="82" t="s">
        <v>90</v>
      </c>
      <c r="EM5" s="82" t="s">
        <v>91</v>
      </c>
      <c r="EN5" s="82" t="s">
        <v>86</v>
      </c>
    </row>
    <row r="6" spans="1:144" s="69" customFormat="1">
      <c r="A6" s="70" t="s">
        <v>92</v>
      </c>
      <c r="B6" s="75">
        <f t="shared" ref="B6:W6" si="1">B7</f>
        <v>2020</v>
      </c>
      <c r="C6" s="75">
        <f t="shared" si="1"/>
        <v>392022</v>
      </c>
      <c r="D6" s="75">
        <f t="shared" si="1"/>
        <v>46</v>
      </c>
      <c r="E6" s="75">
        <f t="shared" si="1"/>
        <v>1</v>
      </c>
      <c r="F6" s="75">
        <f t="shared" si="1"/>
        <v>0</v>
      </c>
      <c r="G6" s="75">
        <f t="shared" si="1"/>
        <v>1</v>
      </c>
      <c r="H6" s="75" t="str">
        <f t="shared" si="1"/>
        <v>高知県　室戸市</v>
      </c>
      <c r="I6" s="75" t="str">
        <f t="shared" si="1"/>
        <v>法適用</v>
      </c>
      <c r="J6" s="75" t="str">
        <f t="shared" si="1"/>
        <v>水道事業</v>
      </c>
      <c r="K6" s="75" t="str">
        <f t="shared" si="1"/>
        <v>末端給水事業</v>
      </c>
      <c r="L6" s="75" t="str">
        <f t="shared" si="1"/>
        <v>A7</v>
      </c>
      <c r="M6" s="75" t="str">
        <f t="shared" si="1"/>
        <v>非設置</v>
      </c>
      <c r="N6" s="85" t="str">
        <f t="shared" si="1"/>
        <v>-</v>
      </c>
      <c r="O6" s="85">
        <f t="shared" si="1"/>
        <v>46.6</v>
      </c>
      <c r="P6" s="85">
        <f t="shared" si="1"/>
        <v>93.57</v>
      </c>
      <c r="Q6" s="85">
        <f t="shared" si="1"/>
        <v>2950</v>
      </c>
      <c r="R6" s="85">
        <f t="shared" si="1"/>
        <v>12683</v>
      </c>
      <c r="S6" s="85">
        <f t="shared" si="1"/>
        <v>248.22</v>
      </c>
      <c r="T6" s="85">
        <f t="shared" si="1"/>
        <v>51.1</v>
      </c>
      <c r="U6" s="85">
        <f t="shared" si="1"/>
        <v>11745</v>
      </c>
      <c r="V6" s="85">
        <f t="shared" si="1"/>
        <v>12.34</v>
      </c>
      <c r="W6" s="85">
        <f t="shared" si="1"/>
        <v>951.78</v>
      </c>
      <c r="X6" s="91">
        <f t="shared" ref="X6:AG6" si="2">IF(X7="",NA(),X7)</f>
        <v>122.15</v>
      </c>
      <c r="Y6" s="91">
        <f t="shared" si="2"/>
        <v>115.55</v>
      </c>
      <c r="Z6" s="91">
        <f t="shared" si="2"/>
        <v>115.12</v>
      </c>
      <c r="AA6" s="91">
        <f t="shared" si="2"/>
        <v>115.59</v>
      </c>
      <c r="AB6" s="91">
        <f t="shared" si="2"/>
        <v>123.23</v>
      </c>
      <c r="AC6" s="91">
        <f t="shared" si="2"/>
        <v>111.34</v>
      </c>
      <c r="AD6" s="91">
        <f t="shared" si="2"/>
        <v>110.02</v>
      </c>
      <c r="AE6" s="91">
        <f t="shared" si="2"/>
        <v>108.76</v>
      </c>
      <c r="AF6" s="91">
        <f t="shared" si="2"/>
        <v>108.46</v>
      </c>
      <c r="AG6" s="91">
        <f t="shared" si="2"/>
        <v>109.02</v>
      </c>
      <c r="AH6" s="85" t="str">
        <f>IF(AH7="","",IF(AH7="-","【-】","【"&amp;SUBSTITUTE(TEXT(AH7,"#,##0.00"),"-","△")&amp;"】"))</f>
        <v>【110.27】</v>
      </c>
      <c r="AI6" s="85">
        <f t="shared" ref="AI6:AR6" si="3">IF(AI7="",NA(),AI7)</f>
        <v>0</v>
      </c>
      <c r="AJ6" s="85">
        <f t="shared" si="3"/>
        <v>0</v>
      </c>
      <c r="AK6" s="85">
        <f t="shared" si="3"/>
        <v>0</v>
      </c>
      <c r="AL6" s="85">
        <f t="shared" si="3"/>
        <v>0</v>
      </c>
      <c r="AM6" s="85">
        <f t="shared" si="3"/>
        <v>0</v>
      </c>
      <c r="AN6" s="91">
        <f t="shared" si="3"/>
        <v>10.130000000000001</v>
      </c>
      <c r="AO6" s="91">
        <f t="shared" si="3"/>
        <v>7.31</v>
      </c>
      <c r="AP6" s="91">
        <f t="shared" si="3"/>
        <v>7.48</v>
      </c>
      <c r="AQ6" s="91">
        <f t="shared" si="3"/>
        <v>11.94</v>
      </c>
      <c r="AR6" s="91">
        <f t="shared" si="3"/>
        <v>11</v>
      </c>
      <c r="AS6" s="85" t="str">
        <f>IF(AS7="","",IF(AS7="-","【-】","【"&amp;SUBSTITUTE(TEXT(AS7,"#,##0.00"),"-","△")&amp;"】"))</f>
        <v>【1.15】</v>
      </c>
      <c r="AT6" s="91">
        <f t="shared" ref="AT6:BC6" si="4">IF(AT7="",NA(),AT7)</f>
        <v>279.22000000000003</v>
      </c>
      <c r="AU6" s="91">
        <f t="shared" si="4"/>
        <v>431.01</v>
      </c>
      <c r="AV6" s="91">
        <f t="shared" si="4"/>
        <v>444.98</v>
      </c>
      <c r="AW6" s="91">
        <f t="shared" si="4"/>
        <v>496.31</v>
      </c>
      <c r="AX6" s="91">
        <f t="shared" si="4"/>
        <v>510.55</v>
      </c>
      <c r="AY6" s="91">
        <f t="shared" si="4"/>
        <v>388.67</v>
      </c>
      <c r="AZ6" s="91">
        <f t="shared" si="4"/>
        <v>355.27</v>
      </c>
      <c r="BA6" s="91">
        <f t="shared" si="4"/>
        <v>359.7</v>
      </c>
      <c r="BB6" s="91">
        <f t="shared" si="4"/>
        <v>362.93</v>
      </c>
      <c r="BC6" s="91">
        <f t="shared" si="4"/>
        <v>371.81</v>
      </c>
      <c r="BD6" s="85" t="str">
        <f>IF(BD7="","",IF(BD7="-","【-】","【"&amp;SUBSTITUTE(TEXT(BD7,"#,##0.00"),"-","△")&amp;"】"))</f>
        <v>【260.31】</v>
      </c>
      <c r="BE6" s="91">
        <f t="shared" ref="BE6:BN6" si="5">IF(BE7="",NA(),BE7)</f>
        <v>557.41</v>
      </c>
      <c r="BF6" s="91">
        <f t="shared" si="5"/>
        <v>602.21</v>
      </c>
      <c r="BG6" s="91">
        <f t="shared" si="5"/>
        <v>630.53</v>
      </c>
      <c r="BH6" s="91">
        <f t="shared" si="5"/>
        <v>671.83</v>
      </c>
      <c r="BI6" s="91">
        <f t="shared" si="5"/>
        <v>655.69</v>
      </c>
      <c r="BJ6" s="91">
        <f t="shared" si="5"/>
        <v>422.5</v>
      </c>
      <c r="BK6" s="91">
        <f t="shared" si="5"/>
        <v>458.27</v>
      </c>
      <c r="BL6" s="91">
        <f t="shared" si="5"/>
        <v>447.01</v>
      </c>
      <c r="BM6" s="91">
        <f t="shared" si="5"/>
        <v>439.05</v>
      </c>
      <c r="BN6" s="91">
        <f t="shared" si="5"/>
        <v>465.85</v>
      </c>
      <c r="BO6" s="85" t="str">
        <f>IF(BO7="","",IF(BO7="-","【-】","【"&amp;SUBSTITUTE(TEXT(BO7,"#,##0.00"),"-","△")&amp;"】"))</f>
        <v>【275.67】</v>
      </c>
      <c r="BP6" s="91">
        <f t="shared" ref="BP6:BY6" si="6">IF(BP7="",NA(),BP7)</f>
        <v>117.62</v>
      </c>
      <c r="BQ6" s="91">
        <f t="shared" si="6"/>
        <v>111.4</v>
      </c>
      <c r="BR6" s="91">
        <f t="shared" si="6"/>
        <v>110.33</v>
      </c>
      <c r="BS6" s="91">
        <f t="shared" si="6"/>
        <v>111.79</v>
      </c>
      <c r="BT6" s="91">
        <f t="shared" si="6"/>
        <v>120.74</v>
      </c>
      <c r="BU6" s="91">
        <f t="shared" si="6"/>
        <v>101.64</v>
      </c>
      <c r="BV6" s="91">
        <f t="shared" si="6"/>
        <v>96.77</v>
      </c>
      <c r="BW6" s="91">
        <f t="shared" si="6"/>
        <v>95.81</v>
      </c>
      <c r="BX6" s="91">
        <f t="shared" si="6"/>
        <v>95.26</v>
      </c>
      <c r="BY6" s="91">
        <f t="shared" si="6"/>
        <v>92.39</v>
      </c>
      <c r="BZ6" s="85" t="str">
        <f>IF(BZ7="","",IF(BZ7="-","【-】","【"&amp;SUBSTITUTE(TEXT(BZ7,"#,##0.00"),"-","△")&amp;"】"))</f>
        <v>【100.05】</v>
      </c>
      <c r="CA6" s="91">
        <f t="shared" ref="CA6:CJ6" si="7">IF(CA7="",NA(),CA7)</f>
        <v>135.86000000000001</v>
      </c>
      <c r="CB6" s="91">
        <f t="shared" si="7"/>
        <v>143.75</v>
      </c>
      <c r="CC6" s="91">
        <f t="shared" si="7"/>
        <v>145.32</v>
      </c>
      <c r="CD6" s="91">
        <f t="shared" si="7"/>
        <v>143.97</v>
      </c>
      <c r="CE6" s="91">
        <f t="shared" si="7"/>
        <v>133.31</v>
      </c>
      <c r="CF6" s="91">
        <f t="shared" si="7"/>
        <v>179.16</v>
      </c>
      <c r="CG6" s="91">
        <f t="shared" si="7"/>
        <v>187.18</v>
      </c>
      <c r="CH6" s="91">
        <f t="shared" si="7"/>
        <v>189.58</v>
      </c>
      <c r="CI6" s="91">
        <f t="shared" si="7"/>
        <v>192.82</v>
      </c>
      <c r="CJ6" s="91">
        <f t="shared" si="7"/>
        <v>192.98</v>
      </c>
      <c r="CK6" s="85" t="str">
        <f>IF(CK7="","",IF(CK7="-","【-】","【"&amp;SUBSTITUTE(TEXT(CK7,"#,##0.00"),"-","△")&amp;"】"))</f>
        <v>【166.40】</v>
      </c>
      <c r="CL6" s="91">
        <f t="shared" ref="CL6:CU6" si="8">IF(CL7="",NA(),CL7)</f>
        <v>36.72</v>
      </c>
      <c r="CM6" s="91">
        <f t="shared" si="8"/>
        <v>36.29</v>
      </c>
      <c r="CN6" s="91">
        <f t="shared" si="8"/>
        <v>35.51</v>
      </c>
      <c r="CO6" s="91">
        <f t="shared" si="8"/>
        <v>33.99</v>
      </c>
      <c r="CP6" s="91">
        <f t="shared" si="8"/>
        <v>34.700000000000003</v>
      </c>
      <c r="CQ6" s="91">
        <f t="shared" si="8"/>
        <v>54.24</v>
      </c>
      <c r="CR6" s="91">
        <f t="shared" si="8"/>
        <v>55.88</v>
      </c>
      <c r="CS6" s="91">
        <f t="shared" si="8"/>
        <v>55.22</v>
      </c>
      <c r="CT6" s="91">
        <f t="shared" si="8"/>
        <v>54.05</v>
      </c>
      <c r="CU6" s="91">
        <f t="shared" si="8"/>
        <v>54.43</v>
      </c>
      <c r="CV6" s="85" t="str">
        <f>IF(CV7="","",IF(CV7="-","【-】","【"&amp;SUBSTITUTE(TEXT(CV7,"#,##0.00"),"-","△")&amp;"】"))</f>
        <v>【60.69】</v>
      </c>
      <c r="CW6" s="91">
        <f t="shared" ref="CW6:DF6" si="9">IF(CW7="",NA(),CW7)</f>
        <v>75.239999999999995</v>
      </c>
      <c r="CX6" s="91">
        <f t="shared" si="9"/>
        <v>74.16</v>
      </c>
      <c r="CY6" s="91">
        <f t="shared" si="9"/>
        <v>74.14</v>
      </c>
      <c r="CZ6" s="91">
        <f t="shared" si="9"/>
        <v>73.989999999999995</v>
      </c>
      <c r="DA6" s="91">
        <f t="shared" si="9"/>
        <v>74.099999999999994</v>
      </c>
      <c r="DB6" s="91">
        <f t="shared" si="9"/>
        <v>81.680000000000007</v>
      </c>
      <c r="DC6" s="91">
        <f t="shared" si="9"/>
        <v>80.989999999999995</v>
      </c>
      <c r="DD6" s="91">
        <f t="shared" si="9"/>
        <v>80.930000000000007</v>
      </c>
      <c r="DE6" s="91">
        <f t="shared" si="9"/>
        <v>80.510000000000005</v>
      </c>
      <c r="DF6" s="91">
        <f t="shared" si="9"/>
        <v>79.44</v>
      </c>
      <c r="DG6" s="85" t="str">
        <f>IF(DG7="","",IF(DG7="-","【-】","【"&amp;SUBSTITUTE(TEXT(DG7,"#,##0.00"),"-","△")&amp;"】"))</f>
        <v>【89.82】</v>
      </c>
      <c r="DH6" s="91">
        <f t="shared" ref="DH6:DQ6" si="10">IF(DH7="",NA(),DH7)</f>
        <v>60.4</v>
      </c>
      <c r="DI6" s="91">
        <f t="shared" si="10"/>
        <v>60.38</v>
      </c>
      <c r="DJ6" s="91">
        <f t="shared" si="10"/>
        <v>60.73</v>
      </c>
      <c r="DK6" s="91">
        <f t="shared" si="10"/>
        <v>60.27</v>
      </c>
      <c r="DL6" s="91">
        <f t="shared" si="10"/>
        <v>60.9</v>
      </c>
      <c r="DM6" s="91">
        <f t="shared" si="10"/>
        <v>48.14</v>
      </c>
      <c r="DN6" s="91">
        <f t="shared" si="10"/>
        <v>46.61</v>
      </c>
      <c r="DO6" s="91">
        <f t="shared" si="10"/>
        <v>47.97</v>
      </c>
      <c r="DP6" s="91">
        <f t="shared" si="10"/>
        <v>49.12</v>
      </c>
      <c r="DQ6" s="91">
        <f t="shared" si="10"/>
        <v>49.39</v>
      </c>
      <c r="DR6" s="85" t="str">
        <f>IF(DR7="","",IF(DR7="-","【-】","【"&amp;SUBSTITUTE(TEXT(DR7,"#,##0.00"),"-","△")&amp;"】"))</f>
        <v>【50.19】</v>
      </c>
      <c r="DS6" s="91">
        <f t="shared" ref="DS6:EB6" si="11">IF(DS7="",NA(),DS7)</f>
        <v>1.e-002</v>
      </c>
      <c r="DT6" s="91">
        <f t="shared" si="11"/>
        <v>1.e-002</v>
      </c>
      <c r="DU6" s="91">
        <f t="shared" si="11"/>
        <v>2.5</v>
      </c>
      <c r="DV6" s="91">
        <f t="shared" si="11"/>
        <v>2.5</v>
      </c>
      <c r="DW6" s="85">
        <f t="shared" si="11"/>
        <v>0</v>
      </c>
      <c r="DX6" s="91">
        <f t="shared" si="11"/>
        <v>11.13</v>
      </c>
      <c r="DY6" s="91">
        <f t="shared" si="11"/>
        <v>10.84</v>
      </c>
      <c r="DZ6" s="91">
        <f t="shared" si="11"/>
        <v>15.33</v>
      </c>
      <c r="EA6" s="91">
        <f t="shared" si="11"/>
        <v>16.760000000000002</v>
      </c>
      <c r="EB6" s="91">
        <f t="shared" si="11"/>
        <v>18.57</v>
      </c>
      <c r="EC6" s="85" t="str">
        <f>IF(EC7="","",IF(EC7="-","【-】","【"&amp;SUBSTITUTE(TEXT(EC7,"#,##0.00"),"-","△")&amp;"】"))</f>
        <v>【20.63】</v>
      </c>
      <c r="ED6" s="85">
        <f t="shared" ref="ED6:EM6" si="12">IF(ED7="",NA(),ED7)</f>
        <v>0</v>
      </c>
      <c r="EE6" s="85">
        <f t="shared" si="12"/>
        <v>0</v>
      </c>
      <c r="EF6" s="85">
        <f t="shared" si="12"/>
        <v>0</v>
      </c>
      <c r="EG6" s="91">
        <f t="shared" si="12"/>
        <v>1.52</v>
      </c>
      <c r="EH6" s="91">
        <f t="shared" si="12"/>
        <v>0.7</v>
      </c>
      <c r="EI6" s="91">
        <f t="shared" si="12"/>
        <v>0.47</v>
      </c>
      <c r="EJ6" s="91">
        <f t="shared" si="12"/>
        <v>0.39</v>
      </c>
      <c r="EK6" s="91">
        <f t="shared" si="12"/>
        <v>0.43</v>
      </c>
      <c r="EL6" s="91">
        <f t="shared" si="12"/>
        <v>0.42</v>
      </c>
      <c r="EM6" s="91">
        <f t="shared" si="12"/>
        <v>0.44</v>
      </c>
      <c r="EN6" s="85" t="str">
        <f>IF(EN7="","",IF(EN7="-","【-】","【"&amp;SUBSTITUTE(TEXT(EN7,"#,##0.00"),"-","△")&amp;"】"))</f>
        <v>【0.69】</v>
      </c>
    </row>
    <row r="7" spans="1:144" s="69" customFormat="1">
      <c r="A7" s="70"/>
      <c r="B7" s="76">
        <v>2020</v>
      </c>
      <c r="C7" s="76">
        <v>392022</v>
      </c>
      <c r="D7" s="76">
        <v>46</v>
      </c>
      <c r="E7" s="76">
        <v>1</v>
      </c>
      <c r="F7" s="76">
        <v>0</v>
      </c>
      <c r="G7" s="76">
        <v>1</v>
      </c>
      <c r="H7" s="76" t="s">
        <v>93</v>
      </c>
      <c r="I7" s="76" t="s">
        <v>94</v>
      </c>
      <c r="J7" s="76" t="s">
        <v>95</v>
      </c>
      <c r="K7" s="76" t="s">
        <v>96</v>
      </c>
      <c r="L7" s="76" t="s">
        <v>97</v>
      </c>
      <c r="M7" s="76" t="s">
        <v>15</v>
      </c>
      <c r="N7" s="86" t="s">
        <v>98</v>
      </c>
      <c r="O7" s="86">
        <v>46.6</v>
      </c>
      <c r="P7" s="86">
        <v>93.57</v>
      </c>
      <c r="Q7" s="86">
        <v>2950</v>
      </c>
      <c r="R7" s="86">
        <v>12683</v>
      </c>
      <c r="S7" s="86">
        <v>248.22</v>
      </c>
      <c r="T7" s="86">
        <v>51.1</v>
      </c>
      <c r="U7" s="86">
        <v>11745</v>
      </c>
      <c r="V7" s="86">
        <v>12.34</v>
      </c>
      <c r="W7" s="86">
        <v>951.78</v>
      </c>
      <c r="X7" s="86">
        <v>122.15</v>
      </c>
      <c r="Y7" s="86">
        <v>115.55</v>
      </c>
      <c r="Z7" s="86">
        <v>115.12</v>
      </c>
      <c r="AA7" s="86">
        <v>115.59</v>
      </c>
      <c r="AB7" s="86">
        <v>123.23</v>
      </c>
      <c r="AC7" s="86">
        <v>111.34</v>
      </c>
      <c r="AD7" s="86">
        <v>110.02</v>
      </c>
      <c r="AE7" s="86">
        <v>108.76</v>
      </c>
      <c r="AF7" s="86">
        <v>108.46</v>
      </c>
      <c r="AG7" s="86">
        <v>109.02</v>
      </c>
      <c r="AH7" s="86">
        <v>110.27</v>
      </c>
      <c r="AI7" s="86">
        <v>0</v>
      </c>
      <c r="AJ7" s="86">
        <v>0</v>
      </c>
      <c r="AK7" s="86">
        <v>0</v>
      </c>
      <c r="AL7" s="86">
        <v>0</v>
      </c>
      <c r="AM7" s="86">
        <v>0</v>
      </c>
      <c r="AN7" s="86">
        <v>10.130000000000001</v>
      </c>
      <c r="AO7" s="86">
        <v>7.31</v>
      </c>
      <c r="AP7" s="86">
        <v>7.48</v>
      </c>
      <c r="AQ7" s="86">
        <v>11.94</v>
      </c>
      <c r="AR7" s="86">
        <v>11</v>
      </c>
      <c r="AS7" s="86">
        <v>1.1499999999999999</v>
      </c>
      <c r="AT7" s="86">
        <v>279.22000000000003</v>
      </c>
      <c r="AU7" s="86">
        <v>431.01</v>
      </c>
      <c r="AV7" s="86">
        <v>444.98</v>
      </c>
      <c r="AW7" s="86">
        <v>496.31</v>
      </c>
      <c r="AX7" s="86">
        <v>510.55</v>
      </c>
      <c r="AY7" s="86">
        <v>388.67</v>
      </c>
      <c r="AZ7" s="86">
        <v>355.27</v>
      </c>
      <c r="BA7" s="86">
        <v>359.7</v>
      </c>
      <c r="BB7" s="86">
        <v>362.93</v>
      </c>
      <c r="BC7" s="86">
        <v>371.81</v>
      </c>
      <c r="BD7" s="86">
        <v>260.31</v>
      </c>
      <c r="BE7" s="86">
        <v>557.41</v>
      </c>
      <c r="BF7" s="86">
        <v>602.21</v>
      </c>
      <c r="BG7" s="86">
        <v>630.53</v>
      </c>
      <c r="BH7" s="86">
        <v>671.83</v>
      </c>
      <c r="BI7" s="86">
        <v>655.69</v>
      </c>
      <c r="BJ7" s="86">
        <v>422.5</v>
      </c>
      <c r="BK7" s="86">
        <v>458.27</v>
      </c>
      <c r="BL7" s="86">
        <v>447.01</v>
      </c>
      <c r="BM7" s="86">
        <v>439.05</v>
      </c>
      <c r="BN7" s="86">
        <v>465.85</v>
      </c>
      <c r="BO7" s="86">
        <v>275.67</v>
      </c>
      <c r="BP7" s="86">
        <v>117.62</v>
      </c>
      <c r="BQ7" s="86">
        <v>111.4</v>
      </c>
      <c r="BR7" s="86">
        <v>110.33</v>
      </c>
      <c r="BS7" s="86">
        <v>111.79</v>
      </c>
      <c r="BT7" s="86">
        <v>120.74</v>
      </c>
      <c r="BU7" s="86">
        <v>101.64</v>
      </c>
      <c r="BV7" s="86">
        <v>96.77</v>
      </c>
      <c r="BW7" s="86">
        <v>95.81</v>
      </c>
      <c r="BX7" s="86">
        <v>95.26</v>
      </c>
      <c r="BY7" s="86">
        <v>92.39</v>
      </c>
      <c r="BZ7" s="86">
        <v>100.05</v>
      </c>
      <c r="CA7" s="86">
        <v>135.86000000000001</v>
      </c>
      <c r="CB7" s="86">
        <v>143.75</v>
      </c>
      <c r="CC7" s="86">
        <v>145.32</v>
      </c>
      <c r="CD7" s="86">
        <v>143.97</v>
      </c>
      <c r="CE7" s="86">
        <v>133.31</v>
      </c>
      <c r="CF7" s="86">
        <v>179.16</v>
      </c>
      <c r="CG7" s="86">
        <v>187.18</v>
      </c>
      <c r="CH7" s="86">
        <v>189.58</v>
      </c>
      <c r="CI7" s="86">
        <v>192.82</v>
      </c>
      <c r="CJ7" s="86">
        <v>192.98</v>
      </c>
      <c r="CK7" s="86">
        <v>166.4</v>
      </c>
      <c r="CL7" s="86">
        <v>36.72</v>
      </c>
      <c r="CM7" s="86">
        <v>36.29</v>
      </c>
      <c r="CN7" s="86">
        <v>35.51</v>
      </c>
      <c r="CO7" s="86">
        <v>33.99</v>
      </c>
      <c r="CP7" s="86">
        <v>34.700000000000003</v>
      </c>
      <c r="CQ7" s="86">
        <v>54.24</v>
      </c>
      <c r="CR7" s="86">
        <v>55.88</v>
      </c>
      <c r="CS7" s="86">
        <v>55.22</v>
      </c>
      <c r="CT7" s="86">
        <v>54.05</v>
      </c>
      <c r="CU7" s="86">
        <v>54.43</v>
      </c>
      <c r="CV7" s="86">
        <v>60.69</v>
      </c>
      <c r="CW7" s="86">
        <v>75.239999999999995</v>
      </c>
      <c r="CX7" s="86">
        <v>74.16</v>
      </c>
      <c r="CY7" s="86">
        <v>74.14</v>
      </c>
      <c r="CZ7" s="86">
        <v>73.989999999999995</v>
      </c>
      <c r="DA7" s="86">
        <v>74.099999999999994</v>
      </c>
      <c r="DB7" s="86">
        <v>81.680000000000007</v>
      </c>
      <c r="DC7" s="86">
        <v>80.989999999999995</v>
      </c>
      <c r="DD7" s="86">
        <v>80.930000000000007</v>
      </c>
      <c r="DE7" s="86">
        <v>80.510000000000005</v>
      </c>
      <c r="DF7" s="86">
        <v>79.44</v>
      </c>
      <c r="DG7" s="86">
        <v>89.82</v>
      </c>
      <c r="DH7" s="86">
        <v>60.4</v>
      </c>
      <c r="DI7" s="86">
        <v>60.38</v>
      </c>
      <c r="DJ7" s="86">
        <v>60.73</v>
      </c>
      <c r="DK7" s="86">
        <v>60.27</v>
      </c>
      <c r="DL7" s="86">
        <v>60.9</v>
      </c>
      <c r="DM7" s="86">
        <v>48.14</v>
      </c>
      <c r="DN7" s="86">
        <v>46.61</v>
      </c>
      <c r="DO7" s="86">
        <v>47.97</v>
      </c>
      <c r="DP7" s="86">
        <v>49.12</v>
      </c>
      <c r="DQ7" s="86">
        <v>49.39</v>
      </c>
      <c r="DR7" s="86">
        <v>50.19</v>
      </c>
      <c r="DS7" s="86">
        <v>1.e-002</v>
      </c>
      <c r="DT7" s="86">
        <v>1.e-002</v>
      </c>
      <c r="DU7" s="86">
        <v>2.5</v>
      </c>
      <c r="DV7" s="86">
        <v>2.5</v>
      </c>
      <c r="DW7" s="86">
        <v>0</v>
      </c>
      <c r="DX7" s="86">
        <v>11.13</v>
      </c>
      <c r="DY7" s="86">
        <v>10.84</v>
      </c>
      <c r="DZ7" s="86">
        <v>15.33</v>
      </c>
      <c r="EA7" s="86">
        <v>16.760000000000002</v>
      </c>
      <c r="EB7" s="86">
        <v>18.57</v>
      </c>
      <c r="EC7" s="86">
        <v>20.63</v>
      </c>
      <c r="ED7" s="86">
        <v>0</v>
      </c>
      <c r="EE7" s="86">
        <v>0</v>
      </c>
      <c r="EF7" s="86">
        <v>0</v>
      </c>
      <c r="EG7" s="86">
        <v>1.52</v>
      </c>
      <c r="EH7" s="86">
        <v>0.7</v>
      </c>
      <c r="EI7" s="86">
        <v>0.47</v>
      </c>
      <c r="EJ7" s="86">
        <v>0.39</v>
      </c>
      <c r="EK7" s="86">
        <v>0.43</v>
      </c>
      <c r="EL7" s="86">
        <v>0.42</v>
      </c>
      <c r="EM7" s="86">
        <v>0.44</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906726</cp:lastModifiedBy>
  <cp:lastPrinted>2022-01-14T01:58:01Z</cp:lastPrinted>
  <dcterms:created xsi:type="dcterms:W3CDTF">2021-12-03T06:56:56Z</dcterms:created>
  <dcterms:modified xsi:type="dcterms:W3CDTF">2022-01-16T03:40:16Z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2022-01-16T03:40:16Z</vt:filetime>
  </property>
</Properties>
</file>