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ILE\data\各課共有\11上下水道課\03下水道係\02下水調査\R3年度\01県\02 市町村振興課\〇20220117 公営企業に係る経営比較分析表（令和２年度決算）の分析等について\【経営比較分析表】2020_392031_47_1718\"/>
    </mc:Choice>
  </mc:AlternateContent>
  <xr:revisionPtr revIDLastSave="0" documentId="13_ncr:1_{F22068C3-F5E1-4138-A5B2-65D71A412A77}" xr6:coauthVersionLast="36" xr6:coauthVersionMax="36" xr10:uidLastSave="{00000000-0000-0000-0000-000000000000}"/>
  <workbookProtection workbookAlgorithmName="SHA-512" workbookHashValue="LUnJS2b1bQY/RBUZbWgO/wOCAjIyy2JWl4DWqfYowS96Wgh+6egbqcUQut57sMRakx5e40N4cJc3YpbeJpsapQ==" workbookSaltValue="pGnypNsS+Uyz88hW/CtoP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<sst xmlns="http://schemas.openxmlformats.org/spreadsheetml/2006/main" count="236" uniqueCount="121">
  <si>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</si>
  <si>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</si>
  <si>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</si>
  <si>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</si>
  <si>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</si>
  <si>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</si>
  <si>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</si>
  <si>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</si>
  <si>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</si>
  <si>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</si>
  <si>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</si>
  <si>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</si>
  <si>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</si>
  <si>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</si>
  <si>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</si>
  <si>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</si>
  <si>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</si>
  <si>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</si>
  <si>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</si>
  <si>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</si>
  <si>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</si>
  <si>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</si>
  <si>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</si>
  <si>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</si>
  <si>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</si>
  <si>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</si>
  <si>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</si>
  <si>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</si>
  <si>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</si>
  <si>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</si>
  <si>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</si>
  <si>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</si>
  <si>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</si>
  <si>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</si>
  <si>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</si>
  <si>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</si>
  <si>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</si>
  <si>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</si>
  <si>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</si>
  <si>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</si>
  <si>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</si>
  <si>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</si>
  <si>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</si>
  <si>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</si>
  <si>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</si>
  <si>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</si>
  <si>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</si>
  <si>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</si>
  <si>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</si>
  <si>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</si>
  <si>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</si>
  <si>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</si>
  <si>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</si>
  <si>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</si>
  <si>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</si>
  <si>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</si>
  <si>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</si>
  <si>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</si>
  <si>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</si>
  <si>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</si>
  <si>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</si>
  <si>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</si>
  <si>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</si>
  <si>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</si>
  <si>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</si>
  <si>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</si>
  <si>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</si>
  <si>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</si>
  <si>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</si>
  <si>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</si>
  <si>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</si>
  <si>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</si>
  <si>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</si>
  <si>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</si>
  <si>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</si>
  <si>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</si>
  <si>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</si>
  <si>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</si>
  <si>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</si>
  <si>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</si>
  <si>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</si>
  <si>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</si>
  <si>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</si>
  <si>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</si>
  <si>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</si>
  <si>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</si>
  <si>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</si>
  <si>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</si>
  <si>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</si>
  <si>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</si>
  <si>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</si>
  <si>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</si>
  <si>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</si>
  <si>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</si>
  <si>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</si>
  <si>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</si>
  <si>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</si>
  <si>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</si>
  <si>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安芸市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</si>
  <si>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</si>
  <si>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</si>
  <si>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</si>
  <si>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</si>
  <si>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</si>
  <si>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</si>
  <si>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</si>
  <si>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</si>
  <si>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</si>
  <si>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</si>
  <si>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</si>
  <si>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</si>
  <si>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</si>
  <si>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</si>
  <si>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</si>
  <si>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</si>
  <si>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</si>
  <si>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</si>
  <si>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</si>
  <si>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①H25年度に一般会計からの繰出基準を見直した結果、比率が上がっているが100％に満たず、低い水準にある。
④H25年度に一般会計からの繰出基準を見直した結果、比率が極端に下がった。企業債残高体事業規模比率は0％となったが、残高自体が著しく減少したわけではない。引き続き経営改善に取り組む必要がある。
⑤90％前後で推移しているが、100％は超えていない。100％を超えることを目標に、引き続き経営改善に取り組む必要がある。
⑥年々減少していたが、維持費や工事費の増額により指数が増加した。150円以下を目指し、今後も不明水対策などに取り組む必要がある。
⑦接続率が低いことやいくつかの大口事業所が接続していないことにより、平均値を下回っている。接続率の向上や大口事業所の接続により、施設利用率を向上させることが必要である。
⑧毎年度微増しているものの平均値を下回っており、水洗化率向上のための普及啓発活動の強化が必要である。</t>
    <phoneticPr fontId="4"/>
  </si>
  <si>
    <t>③現時点では更新が急がれる管渠は無い。</t>
    <phoneticPr fontId="4"/>
  </si>
  <si>
    <t>令和元年よりストックマネジメント計画を策定し、施設改修への取り組みを進めている。だが、施設の改修にあたっては、多額の費用が掛かる可能性があるため、これまで以上に厳しい経営が見込まれる。
そのため、料金水準適正化の検討、接続率向上のための啓発などに取り組み、下水道使用料を増加させることにより、経営状態の健全化に繋げる。</t>
    <rPh sb="34" eb="35">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</si>
</sst>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quot;-&quot;">
                  <c:v>0.35</c:v>
                </c:pt>
                <c:pt idx="3" formatCode="#,##0.00;&quot;△&quot;#,##0.00;&quot;-&quot;">
                  <c:v>0.28999999999999998</c:v>
                </c:pt>
                <c:pt idx="4">
                  <c:v>0</c:v>
                </c:pt>
              </c:numCache>
            </c:numRef>
          </c:val>
          <c:extLst>
            <c:ext xmlns:c16="http://schemas.microsoft.com/office/drawing/2014/chart" uri="{C3380CC4-5D6E-409C-BE32-E72D297353CC}">
              <c16:uniqueId val="{00000000-8768-4F73-83B3-3F82D34A9FF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0.16</c:v>
                </c:pt>
                <c:pt idx="2">
                  <c:v>0.13</c:v>
                </c:pt>
                <c:pt idx="3">
                  <c:v>0.15</c:v>
                </c:pt>
                <c:pt idx="4">
                  <c:v>1.65</c:v>
                </c:pt>
              </c:numCache>
            </c:numRef>
          </c:val>
          <c:smooth val="0"/>
          <c:extLst>
            <c:ext xmlns:c16="http://schemas.microsoft.com/office/drawing/2014/chart" uri="{C3380CC4-5D6E-409C-BE32-E72D297353CC}">
              <c16:uniqueId val="{00000001-8768-4F73-83B3-3F82D34A9FF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51.32</c:v>
                </c:pt>
                <c:pt idx="1">
                  <c:v>46.43</c:v>
                </c:pt>
                <c:pt idx="2">
                  <c:v>47.64</c:v>
                </c:pt>
                <c:pt idx="3">
                  <c:v>47.26</c:v>
                </c:pt>
                <c:pt idx="4">
                  <c:v>32.49</c:v>
                </c:pt>
              </c:numCache>
            </c:numRef>
          </c:val>
          <c:extLst>
            <c:ext xmlns:c16="http://schemas.microsoft.com/office/drawing/2014/chart" uri="{C3380CC4-5D6E-409C-BE32-E72D297353CC}">
              <c16:uniqueId val="{00000000-0A2C-492A-96FE-33AA54D70EA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53.51</c:v>
                </c:pt>
                <c:pt idx="1">
                  <c:v>53.5</c:v>
                </c:pt>
                <c:pt idx="2">
                  <c:v>52.58</c:v>
                </c:pt>
                <c:pt idx="3">
                  <c:v>50.94</c:v>
                </c:pt>
                <c:pt idx="4">
                  <c:v>50.53</c:v>
                </c:pt>
              </c:numCache>
            </c:numRef>
          </c:val>
          <c:smooth val="0"/>
          <c:extLst>
            <c:ext xmlns:c16="http://schemas.microsoft.com/office/drawing/2014/chart" uri="{C3380CC4-5D6E-409C-BE32-E72D297353CC}">
              <c16:uniqueId val="{00000001-0A2C-492A-96FE-33AA54D70EA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64.25</c:v>
                </c:pt>
                <c:pt idx="1">
                  <c:v>64.22</c:v>
                </c:pt>
                <c:pt idx="2">
                  <c:v>66.33</c:v>
                </c:pt>
                <c:pt idx="3">
                  <c:v>66.64</c:v>
                </c:pt>
                <c:pt idx="4">
                  <c:v>67.06</c:v>
                </c:pt>
              </c:numCache>
            </c:numRef>
          </c:val>
          <c:extLst>
            <c:ext xmlns:c16="http://schemas.microsoft.com/office/drawing/2014/chart" uri="{C3380CC4-5D6E-409C-BE32-E72D297353CC}">
              <c16:uniqueId val="{00000000-D1B0-438F-B600-9CB0867C737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83.91</c:v>
                </c:pt>
                <c:pt idx="1">
                  <c:v>83.51</c:v>
                </c:pt>
                <c:pt idx="2">
                  <c:v>83.02</c:v>
                </c:pt>
                <c:pt idx="3">
                  <c:v>82.55</c:v>
                </c:pt>
                <c:pt idx="4">
                  <c:v>82.08</c:v>
                </c:pt>
              </c:numCache>
            </c:numRef>
          </c:val>
          <c:smooth val="0"/>
          <c:extLst>
            <c:ext xmlns:c16="http://schemas.microsoft.com/office/drawing/2014/chart" uri="{C3380CC4-5D6E-409C-BE32-E72D297353CC}">
              <c16:uniqueId val="{00000001-D1B0-438F-B600-9CB0867C737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63.36</c:v>
                </c:pt>
                <c:pt idx="1">
                  <c:v>65.19</c:v>
                </c:pt>
                <c:pt idx="2">
                  <c:v>69.209999999999994</c:v>
                </c:pt>
                <c:pt idx="3">
                  <c:v>67.67</c:v>
                </c:pt>
                <c:pt idx="4">
                  <c:v>68.12</c:v>
                </c:pt>
              </c:numCache>
            </c:numRef>
          </c:val>
          <c:extLst>
            <c:ext xmlns:c16="http://schemas.microsoft.com/office/drawing/2014/chart" uri="{C3380CC4-5D6E-409C-BE32-E72D297353CC}">
              <c16:uniqueId val="{00000000-B830-4919-8F36-4162966CE45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30-4919-8F36-4162966CE45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ECD-4C6F-BA09-28BADB557AF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CD-4C6F-BA09-28BADB557AF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0C-42FF-93D1-795201340C3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0C-42FF-93D1-795201340C3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41-4D6C-ABAD-22E903199BE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41-4D6C-ABAD-22E903199BE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DA-4FA2-9E6B-02ED7BC4DC3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DA-4FA2-9E6B-02ED7BC4DC3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183.33</c:v>
                </c:pt>
                <c:pt idx="1">
                  <c:v>165.07</c:v>
                </c:pt>
                <c:pt idx="2">
                  <c:v>206.71</c:v>
                </c:pt>
                <c:pt idx="3" formatCode="#,##0.00;&quot;△&quot;#,##0.00">
                  <c:v>0</c:v>
                </c:pt>
                <c:pt idx="4" formatCode="#,##0.00;&quot;△&quot;#,##0.00">
                  <c:v>0</c:v>
                </c:pt>
              </c:numCache>
            </c:numRef>
          </c:val>
          <c:extLst>
            <c:ext xmlns:c16="http://schemas.microsoft.com/office/drawing/2014/chart" uri="{C3380CC4-5D6E-409C-BE32-E72D297353CC}">
              <c16:uniqueId val="{00000000-8BD5-48A3-A939-0B14F49FB89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1111.31</c:v>
                </c:pt>
                <c:pt idx="1">
                  <c:v>966.33</c:v>
                </c:pt>
                <c:pt idx="2">
                  <c:v>958.81</c:v>
                </c:pt>
                <c:pt idx="3">
                  <c:v>1001.3</c:v>
                </c:pt>
                <c:pt idx="4">
                  <c:v>1050.51</c:v>
                </c:pt>
              </c:numCache>
            </c:numRef>
          </c:val>
          <c:smooth val="0"/>
          <c:extLst>
            <c:ext xmlns:c16="http://schemas.microsoft.com/office/drawing/2014/chart" uri="{C3380CC4-5D6E-409C-BE32-E72D297353CC}">
              <c16:uniqueId val="{00000001-8BD5-48A3-A939-0B14F49FB89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95.85</c:v>
                </c:pt>
                <c:pt idx="1">
                  <c:v>96.21</c:v>
                </c:pt>
                <c:pt idx="2">
                  <c:v>88.39</c:v>
                </c:pt>
                <c:pt idx="3">
                  <c:v>92.05</c:v>
                </c:pt>
                <c:pt idx="4">
                  <c:v>85.86</c:v>
                </c:pt>
              </c:numCache>
            </c:numRef>
          </c:val>
          <c:extLst>
            <c:ext xmlns:c16="http://schemas.microsoft.com/office/drawing/2014/chart" uri="{C3380CC4-5D6E-409C-BE32-E72D297353CC}">
              <c16:uniqueId val="{00000000-4748-40A6-9A1C-16A450A9D4F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75.540000000000006</c:v>
                </c:pt>
                <c:pt idx="1">
                  <c:v>81.739999999999995</c:v>
                </c:pt>
                <c:pt idx="2">
                  <c:v>82.88</c:v>
                </c:pt>
                <c:pt idx="3">
                  <c:v>81.88</c:v>
                </c:pt>
                <c:pt idx="4">
                  <c:v>82.65</c:v>
                </c:pt>
              </c:numCache>
            </c:numRef>
          </c:val>
          <c:smooth val="0"/>
          <c:extLst>
            <c:ext xmlns:c16="http://schemas.microsoft.com/office/drawing/2014/chart" uri="{C3380CC4-5D6E-409C-BE32-E72D297353CC}">
              <c16:uniqueId val="{00000001-4748-40A6-9A1C-16A450A9D4F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154.15</c:v>
                </c:pt>
                <c:pt idx="1">
                  <c:v>154.46</c:v>
                </c:pt>
                <c:pt idx="2">
                  <c:v>171.11</c:v>
                </c:pt>
                <c:pt idx="3">
                  <c:v>165.84</c:v>
                </c:pt>
                <c:pt idx="4">
                  <c:v>178.54</c:v>
                </c:pt>
              </c:numCache>
            </c:numRef>
          </c:val>
          <c:extLst>
            <c:ext xmlns:c16="http://schemas.microsoft.com/office/drawing/2014/chart" uri="{C3380CC4-5D6E-409C-BE32-E72D297353CC}">
              <c16:uniqueId val="{00000000-979E-4A59-AEB0-B7064EFB7D4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207.96</c:v>
                </c:pt>
                <c:pt idx="1">
                  <c:v>194.31</c:v>
                </c:pt>
                <c:pt idx="2">
                  <c:v>190.99</c:v>
                </c:pt>
                <c:pt idx="3">
                  <c:v>187.55</c:v>
                </c:pt>
                <c:pt idx="4">
                  <c:v>186.3</c:v>
                </c:pt>
              </c:numCache>
            </c:numRef>
          </c:val>
          <c:smooth val="0"/>
          <c:extLst>
            <c:ext xmlns:c16="http://schemas.microsoft.com/office/drawing/2014/chart" uri="{C3380CC4-5D6E-409C-BE32-E72D297353CC}">
              <c16:uniqueId val="{00000001-979E-4A59-AEB0-B7064EFB7D4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安芸市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16869</v>
      </c>
      <c r="AM8" s="69"/>
      <c r="AN8" s="69"/>
      <c r="AO8" s="69"/>
      <c r="AP8" s="69"/>
      <c r="AQ8" s="69"/>
      <c r="AR8" s="69"/>
      <c r="AS8" s="69"/>
      <c r="AT8" s="68">
        <f>データ!T6</f>
        <v>317.20999999999998</v>
      </c>
      <c r="AU8" s="68"/>
      <c r="AV8" s="68"/>
      <c r="AW8" s="68"/>
      <c r="AX8" s="68"/>
      <c r="AY8" s="68"/>
      <c r="AZ8" s="68"/>
      <c r="BA8" s="68"/>
      <c r="BB8" s="68">
        <f>データ!U6</f>
        <v>53.18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32.82</v>
      </c>
      <c r="Q10" s="68"/>
      <c r="R10" s="68"/>
      <c r="S10" s="68"/>
      <c r="T10" s="68"/>
      <c r="U10" s="68"/>
      <c r="V10" s="68"/>
      <c r="W10" s="68">
        <f>データ!Q6</f>
        <v>63.81</v>
      </c>
      <c r="X10" s="68"/>
      <c r="Y10" s="68"/>
      <c r="Z10" s="68"/>
      <c r="AA10" s="68"/>
      <c r="AB10" s="68"/>
      <c r="AC10" s="68"/>
      <c r="AD10" s="69">
        <f>データ!R6</f>
        <v>2310</v>
      </c>
      <c r="AE10" s="69"/>
      <c r="AF10" s="69"/>
      <c r="AG10" s="69"/>
      <c r="AH10" s="69"/>
      <c r="AI10" s="69"/>
      <c r="AJ10" s="69"/>
      <c r="AK10" s="2"/>
      <c r="AL10" s="69">
        <f>データ!V6</f>
        <v>5486</v>
      </c>
      <c r="AM10" s="69"/>
      <c r="AN10" s="69"/>
      <c r="AO10" s="69"/>
      <c r="AP10" s="69"/>
      <c r="AQ10" s="69"/>
      <c r="AR10" s="69"/>
      <c r="AS10" s="69"/>
      <c r="AT10" s="68">
        <f>データ!W6</f>
        <v>1.7</v>
      </c>
      <c r="AU10" s="68"/>
      <c r="AV10" s="68"/>
      <c r="AW10" s="68"/>
      <c r="AX10" s="68"/>
      <c r="AY10" s="68"/>
      <c r="AZ10" s="68"/>
      <c r="BA10" s="68"/>
      <c r="BB10" s="68">
        <f>データ!X6</f>
        <v>3227.06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119</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120</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【705.21】</v>
      </c>
      <c r="I86" s="26" t="str">
        <f>データ!CA6</f>
        <v>【98.96】</v>
      </c>
      <c r="J86" s="26" t="str">
        <f>データ!CL6</f>
        <v>【134.52】</v>
      </c>
      <c r="K86" s="26" t="str">
        <f>データ!CW6</f>
        <v>【59.57】</v>
      </c>
      <c r="L86" s="26" t="str">
        <f>データ!DH6</f>
        <v>【95.57】</v>
      </c>
      <c r="M86" s="26" t="s">
        <v>43</v>
      </c>
      <c r="N86" s="26" t="s">
        <v>43</v>
      </c>
      <c r="O86" s="26" t="str">
        <f>データ!EO6</f>
        <v>【0.30】</v>
      </c>
    </row>
  </sheetData>
  <sheetProtection algorithmName="SHA-512" hashValue="AYFQIFtZ7MQEIDB2nK+NTMTwYDFVGQFH3fW7SrJSB/kFpqQsHagPs83Kv76/1TJMu9CjT57RNO2ZWVit05mDhQ==" saltValue="Fiqya+ENH5FGIXs5KC8rD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392031</v>
      </c>
      <c r="D6" s="33">
        <f t="shared" si="3"/>
        <v>47</v>
      </c>
      <c r="E6" s="33">
        <f t="shared" si="3"/>
        <v>17</v>
      </c>
      <c r="F6" s="33">
        <f t="shared" si="3"/>
        <v>1</v>
      </c>
      <c r="G6" s="33">
        <f t="shared" si="3"/>
        <v>0</v>
      </c>
      <c r="H6" s="33" t="str">
        <f t="shared" si="3"/>
        <v>高知県　安芸市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32.82</v>
      </c>
      <c r="Q6" s="34">
        <f t="shared" si="3"/>
        <v>63.81</v>
      </c>
      <c r="R6" s="34">
        <f t="shared" si="3"/>
        <v>2310</v>
      </c>
      <c r="S6" s="34">
        <f t="shared" si="3"/>
        <v>16869</v>
      </c>
      <c r="T6" s="34">
        <f t="shared" si="3"/>
        <v>317.20999999999998</v>
      </c>
      <c r="U6" s="34">
        <f t="shared" si="3"/>
        <v>53.18</v>
      </c>
      <c r="V6" s="34">
        <f t="shared" si="3"/>
        <v>5486</v>
      </c>
      <c r="W6" s="34">
        <f t="shared" si="3"/>
        <v>1.7</v>
      </c>
      <c r="X6" s="34">
        <f t="shared" si="3"/>
        <v>3227.06</v>
      </c>
      <c r="Y6" s="35">
        <f>IF(Y7="",NA(),Y7)</f>
        <v>63.36</v>
      </c>
      <c r="Z6" s="35">
        <f t="shared" ref="Z6:AH6" si="4">IF(Z7="",NA(),Z7)</f>
        <v>65.19</v>
      </c>
      <c r="AA6" s="35">
        <f t="shared" si="4"/>
        <v>69.209999999999994</v>
      </c>
      <c r="AB6" s="35">
        <f t="shared" si="4"/>
        <v>67.67</v>
      </c>
      <c r="AC6" s="35">
        <f t="shared" si="4"/>
        <v>68.12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183.33</v>
      </c>
      <c r="BG6" s="35">
        <f t="shared" ref="BG6:BO6" si="7">IF(BG7="",NA(),BG7)</f>
        <v>165.07</v>
      </c>
      <c r="BH6" s="35">
        <f t="shared" si="7"/>
        <v>206.71</v>
      </c>
      <c r="BI6" s="34">
        <f t="shared" si="7"/>
        <v>0</v>
      </c>
      <c r="BJ6" s="34">
        <f t="shared" si="7"/>
        <v>0</v>
      </c>
      <c r="BK6" s="35">
        <f t="shared" si="7"/>
        <v>1111.31</v>
      </c>
      <c r="BL6" s="35">
        <f t="shared" si="7"/>
        <v>966.33</v>
      </c>
      <c r="BM6" s="35">
        <f t="shared" si="7"/>
        <v>958.81</v>
      </c>
      <c r="BN6" s="35">
        <f t="shared" si="7"/>
        <v>1001.3</v>
      </c>
      <c r="BO6" s="35">
        <f t="shared" si="7"/>
        <v>1050.51</v>
      </c>
      <c r="BP6" s="34" t="str">
        <f>IF(BP7="","",IF(BP7="-","【-】","【"&amp;SUBSTITUTE(TEXT(BP7,"#,##0.00"),"-","△")&amp;"】"))</f>
        <v>【705.21】</v>
      </c>
      <c r="BQ6" s="35">
        <f>IF(BQ7="",NA(),BQ7)</f>
        <v>95.85</v>
      </c>
      <c r="BR6" s="35">
        <f t="shared" ref="BR6:BZ6" si="8">IF(BR7="",NA(),BR7)</f>
        <v>96.21</v>
      </c>
      <c r="BS6" s="35">
        <f t="shared" si="8"/>
        <v>88.39</v>
      </c>
      <c r="BT6" s="35">
        <f t="shared" si="8"/>
        <v>92.05</v>
      </c>
      <c r="BU6" s="35">
        <f t="shared" si="8"/>
        <v>85.86</v>
      </c>
      <c r="BV6" s="35">
        <f t="shared" si="8"/>
        <v>75.540000000000006</v>
      </c>
      <c r="BW6" s="35">
        <f t="shared" si="8"/>
        <v>81.739999999999995</v>
      </c>
      <c r="BX6" s="35">
        <f t="shared" si="8"/>
        <v>82.88</v>
      </c>
      <c r="BY6" s="35">
        <f t="shared" si="8"/>
        <v>81.88</v>
      </c>
      <c r="BZ6" s="35">
        <f t="shared" si="8"/>
        <v>82.65</v>
      </c>
      <c r="CA6" s="34" t="str">
        <f>IF(CA7="","",IF(CA7="-","【-】","【"&amp;SUBSTITUTE(TEXT(CA7,"#,##0.00"),"-","△")&amp;"】"))</f>
        <v>【98.96】</v>
      </c>
      <c r="CB6" s="35">
        <f>IF(CB7="",NA(),CB7)</f>
        <v>154.15</v>
      </c>
      <c r="CC6" s="35">
        <f t="shared" ref="CC6:CK6" si="9">IF(CC7="",NA(),CC7)</f>
        <v>154.46</v>
      </c>
      <c r="CD6" s="35">
        <f t="shared" si="9"/>
        <v>171.11</v>
      </c>
      <c r="CE6" s="35">
        <f t="shared" si="9"/>
        <v>165.84</v>
      </c>
      <c r="CF6" s="35">
        <f t="shared" si="9"/>
        <v>178.54</v>
      </c>
      <c r="CG6" s="35">
        <f t="shared" si="9"/>
        <v>207.96</v>
      </c>
      <c r="CH6" s="35">
        <f t="shared" si="9"/>
        <v>194.31</v>
      </c>
      <c r="CI6" s="35">
        <f t="shared" si="9"/>
        <v>190.99</v>
      </c>
      <c r="CJ6" s="35">
        <f t="shared" si="9"/>
        <v>187.55</v>
      </c>
      <c r="CK6" s="35">
        <f t="shared" si="9"/>
        <v>186.3</v>
      </c>
      <c r="CL6" s="34" t="str">
        <f>IF(CL7="","",IF(CL7="-","【-】","【"&amp;SUBSTITUTE(TEXT(CL7,"#,##0.00"),"-","△")&amp;"】"))</f>
        <v>【134.52】</v>
      </c>
      <c r="CM6" s="35">
        <f>IF(CM7="",NA(),CM7)</f>
        <v>51.32</v>
      </c>
      <c r="CN6" s="35">
        <f t="shared" ref="CN6:CV6" si="10">IF(CN7="",NA(),CN7)</f>
        <v>46.43</v>
      </c>
      <c r="CO6" s="35">
        <f t="shared" si="10"/>
        <v>47.64</v>
      </c>
      <c r="CP6" s="35">
        <f t="shared" si="10"/>
        <v>47.26</v>
      </c>
      <c r="CQ6" s="35">
        <f t="shared" si="10"/>
        <v>32.49</v>
      </c>
      <c r="CR6" s="35">
        <f t="shared" si="10"/>
        <v>53.51</v>
      </c>
      <c r="CS6" s="35">
        <f t="shared" si="10"/>
        <v>53.5</v>
      </c>
      <c r="CT6" s="35">
        <f t="shared" si="10"/>
        <v>52.58</v>
      </c>
      <c r="CU6" s="35">
        <f t="shared" si="10"/>
        <v>50.94</v>
      </c>
      <c r="CV6" s="35">
        <f t="shared" si="10"/>
        <v>50.53</v>
      </c>
      <c r="CW6" s="34" t="str">
        <f>IF(CW7="","",IF(CW7="-","【-】","【"&amp;SUBSTITUTE(TEXT(CW7,"#,##0.00"),"-","△")&amp;"】"))</f>
        <v>【59.57】</v>
      </c>
      <c r="CX6" s="35">
        <f>IF(CX7="",NA(),CX7)</f>
        <v>64.25</v>
      </c>
      <c r="CY6" s="35">
        <f t="shared" ref="CY6:DG6" si="11">IF(CY7="",NA(),CY7)</f>
        <v>64.22</v>
      </c>
      <c r="CZ6" s="35">
        <f t="shared" si="11"/>
        <v>66.33</v>
      </c>
      <c r="DA6" s="35">
        <f t="shared" si="11"/>
        <v>66.64</v>
      </c>
      <c r="DB6" s="35">
        <f t="shared" si="11"/>
        <v>67.06</v>
      </c>
      <c r="DC6" s="35">
        <f t="shared" si="11"/>
        <v>83.91</v>
      </c>
      <c r="DD6" s="35">
        <f t="shared" si="11"/>
        <v>83.51</v>
      </c>
      <c r="DE6" s="35">
        <f t="shared" si="11"/>
        <v>83.02</v>
      </c>
      <c r="DF6" s="35">
        <f t="shared" si="11"/>
        <v>82.55</v>
      </c>
      <c r="DG6" s="35">
        <f t="shared" si="11"/>
        <v>82.08</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0.35</v>
      </c>
      <c r="EH6" s="35">
        <f t="shared" si="14"/>
        <v>0.28999999999999998</v>
      </c>
      <c r="EI6" s="34">
        <f t="shared" si="14"/>
        <v>0</v>
      </c>
      <c r="EJ6" s="35">
        <f t="shared" si="14"/>
        <v>0.15</v>
      </c>
      <c r="EK6" s="35">
        <f t="shared" si="14"/>
        <v>0.16</v>
      </c>
      <c r="EL6" s="35">
        <f t="shared" si="14"/>
        <v>0.13</v>
      </c>
      <c r="EM6" s="35">
        <f t="shared" si="14"/>
        <v>0.15</v>
      </c>
      <c r="EN6" s="35">
        <f t="shared" si="14"/>
        <v>1.65</v>
      </c>
      <c r="EO6" s="34" t="str">
        <f>IF(EO7="","",IF(EO7="-","【-】","【"&amp;SUBSTITUTE(TEXT(EO7,"#,##0.00"),"-","△")&amp;"】"))</f>
        <v>【0.30】</v>
      </c>
    </row>
    <row r="7" spans="1:145" s="36" customFormat="1" x14ac:dyDescent="0.15">
      <c r="A7" s="28"/>
      <c r="B7" s="37">
        <v>2020</v>
      </c>
      <c r="C7" s="37">
        <v>392031</v>
      </c>
      <c r="D7" s="37">
        <v>47</v>
      </c>
      <c r="E7" s="37">
        <v>17</v>
      </c>
      <c r="F7" s="37">
        <v>1</v>
      </c>
      <c r="G7" s="37">
        <v>0</v>
      </c>
      <c r="H7" s="37" t="s">
        <v>98</v>
      </c>
      <c r="I7" s="37" t="s">
        <v>99</v>
      </c>
      <c r="J7" s="37" t="s">
        <v>100</v>
      </c>
      <c r="K7" s="37" t="s">
        <v>101</v>
      </c>
      <c r="L7" s="37" t="s">
        <v>102</v>
      </c>
      <c r="M7" s="37" t="s">
        <v>103</v>
      </c>
      <c r="N7" s="38" t="s">
        <v>104</v>
      </c>
      <c r="O7" s="38" t="s">
        <v>105</v>
      </c>
      <c r="P7" s="38">
        <v>32.82</v>
      </c>
      <c r="Q7" s="38">
        <v>63.81</v>
      </c>
      <c r="R7" s="38">
        <v>2310</v>
      </c>
      <c r="S7" s="38">
        <v>16869</v>
      </c>
      <c r="T7" s="38">
        <v>317.20999999999998</v>
      </c>
      <c r="U7" s="38">
        <v>53.18</v>
      </c>
      <c r="V7" s="38">
        <v>5486</v>
      </c>
      <c r="W7" s="38">
        <v>1.7</v>
      </c>
      <c r="X7" s="38">
        <v>3227.06</v>
      </c>
      <c r="Y7" s="38">
        <v>63.36</v>
      </c>
      <c r="Z7" s="38">
        <v>65.19</v>
      </c>
      <c r="AA7" s="38">
        <v>69.209999999999994</v>
      </c>
      <c r="AB7" s="38">
        <v>67.67</v>
      </c>
      <c r="AC7" s="38">
        <v>68.12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183.33</v>
      </c>
      <c r="BG7" s="38">
        <v>165.07</v>
      </c>
      <c r="BH7" s="38">
        <v>206.71</v>
      </c>
      <c r="BI7" s="38">
        <v>0</v>
      </c>
      <c r="BJ7" s="38">
        <v>0</v>
      </c>
      <c r="BK7" s="38">
        <v>1111.31</v>
      </c>
      <c r="BL7" s="38">
        <v>966.33</v>
      </c>
      <c r="BM7" s="38">
        <v>958.81</v>
      </c>
      <c r="BN7" s="38">
        <v>1001.3</v>
      </c>
      <c r="BO7" s="38">
        <v>1050.51</v>
      </c>
      <c r="BP7" s="38">
        <v>705.21</v>
      </c>
      <c r="BQ7" s="38">
        <v>95.85</v>
      </c>
      <c r="BR7" s="38">
        <v>96.21</v>
      </c>
      <c r="BS7" s="38">
        <v>88.39</v>
      </c>
      <c r="BT7" s="38">
        <v>92.05</v>
      </c>
      <c r="BU7" s="38">
        <v>85.86</v>
      </c>
      <c r="BV7" s="38">
        <v>75.540000000000006</v>
      </c>
      <c r="BW7" s="38">
        <v>81.739999999999995</v>
      </c>
      <c r="BX7" s="38">
        <v>82.88</v>
      </c>
      <c r="BY7" s="38">
        <v>81.88</v>
      </c>
      <c r="BZ7" s="38">
        <v>82.65</v>
      </c>
      <c r="CA7" s="38">
        <v>98.96</v>
      </c>
      <c r="CB7" s="38">
        <v>154.15</v>
      </c>
      <c r="CC7" s="38">
        <v>154.46</v>
      </c>
      <c r="CD7" s="38">
        <v>171.11</v>
      </c>
      <c r="CE7" s="38">
        <v>165.84</v>
      </c>
      <c r="CF7" s="38">
        <v>178.54</v>
      </c>
      <c r="CG7" s="38">
        <v>207.96</v>
      </c>
      <c r="CH7" s="38">
        <v>194.31</v>
      </c>
      <c r="CI7" s="38">
        <v>190.99</v>
      </c>
      <c r="CJ7" s="38">
        <v>187.55</v>
      </c>
      <c r="CK7" s="38">
        <v>186.3</v>
      </c>
      <c r="CL7" s="38">
        <v>134.52000000000001</v>
      </c>
      <c r="CM7" s="38">
        <v>51.32</v>
      </c>
      <c r="CN7" s="38">
        <v>46.43</v>
      </c>
      <c r="CO7" s="38">
        <v>47.64</v>
      </c>
      <c r="CP7" s="38">
        <v>47.26</v>
      </c>
      <c r="CQ7" s="38">
        <v>32.49</v>
      </c>
      <c r="CR7" s="38">
        <v>53.51</v>
      </c>
      <c r="CS7" s="38">
        <v>53.5</v>
      </c>
      <c r="CT7" s="38">
        <v>52.58</v>
      </c>
      <c r="CU7" s="38">
        <v>50.94</v>
      </c>
      <c r="CV7" s="38">
        <v>50.53</v>
      </c>
      <c r="CW7" s="38">
        <v>59.57</v>
      </c>
      <c r="CX7" s="38">
        <v>64.25</v>
      </c>
      <c r="CY7" s="38">
        <v>64.22</v>
      </c>
      <c r="CZ7" s="38">
        <v>66.33</v>
      </c>
      <c r="DA7" s="38">
        <v>66.64</v>
      </c>
      <c r="DB7" s="38">
        <v>67.06</v>
      </c>
      <c r="DC7" s="38">
        <v>83.91</v>
      </c>
      <c r="DD7" s="38">
        <v>83.51</v>
      </c>
      <c r="DE7" s="38">
        <v>83.02</v>
      </c>
      <c r="DF7" s="38">
        <v>82.55</v>
      </c>
      <c r="DG7" s="38">
        <v>82.08</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0.35</v>
      </c>
      <c r="EH7" s="38">
        <v>0.28999999999999998</v>
      </c>
      <c r="EI7" s="38">
        <v>0</v>
      </c>
      <c r="EJ7" s="38">
        <v>0.15</v>
      </c>
      <c r="EK7" s="38">
        <v>0.16</v>
      </c>
      <c r="EL7" s="38">
        <v>0.13</v>
      </c>
      <c r="EM7" s="38">
        <v>0.15</v>
      </c>
      <c r="EN7" s="38">
        <v>1.65</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2021-12-03T07:46:46Z</dcterms:created>
  <dcterms:modified xsi:type="dcterms:W3CDTF">2022-01-11T01:25:33Z</dcterms:modified>
  <cp:category/>
</cp:coreProperties>
</file>