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\\FILE\data\各課共有\11上下水道課\03下水道係\02下水調査\R3年度\01県\02 市町村振興課\〇20220117 公営企業に係る経営比較分析表（令和２年度決算）の分析等について\【経営比較分析表】2020_392031_47_1718\"/>
    </mc:Choice>
  </mc:AlternateContent>
  <xr:revisionPtr revIDLastSave="0" documentId="13_ncr:1_{5C3D00A7-A72D-4530-8947-F6CF6AE5CE4B}" xr6:coauthVersionLast="36" xr6:coauthVersionMax="36" xr10:uidLastSave="{00000000-0000-0000-0000-000000000000}"/>
  <workbookProtection workbookAlgorithmName="SHA-512" workbookHashValue="HEgfc4bpcmPj56klHPaAY5QYlb5Weg5xtABI3bBqAnxwV5fySLLubSVIcTB92fdnvoeUneH02b+qY7TzcX3ptQ==" workbookSaltValue="vsMplrd/dJjiaqkXcGYOPA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AT8" i="4" s="1"/>
  <c r="S6" i="5"/>
  <c r="AL8" i="4" s="1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BB10" i="4"/>
  <c r="AL10" i="4"/>
  <c r="AD10" i="4"/>
  <c r="P10" i="4"/>
  <c r="B10" i="4"/>
  <c r="AD8" i="4"/>
  <c r="W8" i="4"/>
  <c r="I8" i="4"/>
</calcChain>
</file>

<file path=xl/sharedStrings.xml><?xml version="1.0" encoding="utf-8"?>
<sst xmlns="http://schemas.openxmlformats.org/spreadsheetml/2006/main" count="236" uniqueCount="120">
  <si>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</si>
  <si>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</si>
  <si>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</si>
  <si>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</si>
  <si>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</si>
  <si>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</si>
  <si>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</si>
  <si>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</si>
  <si>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</si>
  <si>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</si>
  <si>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</si>
  <si>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</si>
  <si>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</si>
  <si>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</si>
  <si>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</si>
  <si>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</si>
  <si>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</si>
  <si>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</si>
  <si>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</si>
  <si>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</si>
  <si>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</si>
  <si>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</si>
  <si>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</si>
  <si>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</si>
  <si>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</si>
  <si>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</si>
  <si>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</si>
  <si>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</si>
  <si>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</si>
  <si>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</si>
  <si>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</si>
  <si>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</si>
  <si>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</si>
  <si>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</si>
  <si>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</si>
  <si>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</si>
  <si>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</si>
  <si>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</si>
  <si>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</si>
  <si>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</si>
  <si>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</si>
  <si>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</si>
  <si>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</si>
  <si>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</si>
  <si>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</si>
  <si>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</si>
  <si>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</si>
  <si>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</si>
  <si>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</si>
  <si>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</si>
  <si>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</si>
  <si>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</si>
  <si>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</si>
  <si>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</si>
  <si>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</si>
  <si>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</si>
  <si>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</si>
  <si>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</si>
  <si>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</si>
  <si>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</si>
  <si>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</si>
  <si>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</si>
  <si>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</si>
  <si>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</si>
  <si>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</si>
  <si>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</si>
  <si>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</si>
  <si>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</si>
  <si>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</si>
  <si>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</si>
  <si>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</si>
  <si>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</si>
  <si>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</si>
  <si>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</si>
  <si>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</si>
  <si>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</si>
  <si>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</si>
  <si>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</si>
  <si>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</si>
  <si>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</si>
  <si>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</si>
  <si>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</si>
  <si>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</si>
  <si>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</si>
  <si>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</si>
  <si>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</si>
  <si>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</si>
  <si>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</si>
  <si>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</si>
  <si>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</si>
  <si>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</si>
  <si>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</si>
  <si>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</si>
  <si>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</si>
  <si>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</si>
  <si>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</si>
  <si>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</si>
  <si>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</si>
  <si>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安芸市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</si>
  <si>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</si>
  <si>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</si>
  <si>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</si>
  <si>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</si>
  <si>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</si>
  <si>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</si>
  <si>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</si>
  <si>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</si>
  <si>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</si>
  <si>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</si>
  <si>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</si>
  <si>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</si>
  <si>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</si>
  <si>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</si>
  <si>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</si>
  <si>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</si>
  <si>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</si>
  <si>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</si>
  <si>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①H25年度に一般会計からの繰出基準を見直した結果、比率が上がっているが100％に満たず、低い水準にある。
④H25年度に一般会計からの繰出基準を見直した結果、H25年度からは比率が0になった（H28年度の30.5は適正使用料より汚水維持管理費が低かったため、差額を充当したことによるもの）。企業債残高は年々減少しているが、残高自体が無くなったわけではないため、引き続き経営改善に取り組む必要がある。
⑤H29年度に低下した原因は、汚泥処理費の臨時的な増加によるもの（ポンプ修繕237万、臨時汚泥処理55万、処分場縮小による補助金返納135万など）経営状況は依然苦しいため、引き続き経営改善に取り組む必要がある。
⑥H29年度に上昇した原因は、⑤と同じく汚泥処理費の臨時的な増加によるもの。今後も不明水対策などに取り組み、減少に努める必要がある。
⑦平均値を下回っており、施設利用率を上げるためには、接続率を向上させることが必要である。そのため、普及啓発活動の強化に取り組んでいく。
⑧毎年度微増しているものの平均値を下回っており、水洗化率向上のための普及啓発活動の強化が必要である。</t>
    <phoneticPr fontId="4"/>
  </si>
  <si>
    <t>③現時点では更新が急がれる管渠は無い。</t>
    <phoneticPr fontId="4"/>
  </si>
  <si>
    <t>料金水準適正化の検討、接続率向上のための啓発などに取り組み、他会計繰入金の依存度を下げる必要がある。
今後は処理場の長寿命化も必要であり、より健全・効率的な経営が求められる。
平成29年度　　　機能診断（赤野処理区）
平成30年度　　　機能診断（奈比賀処理区）
令和元年度　　　最適整備構想
令和２年度　　　計画策定
令和４年度予定　機能強化対策工事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</si>
</sst>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3-4C2B-9BC0-D05A5A9F9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2.0499999999999998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3-4C2B-9BC0-D05A5A9F9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40.44</c:v>
                </c:pt>
                <c:pt idx="1">
                  <c:v>41.67</c:v>
                </c:pt>
                <c:pt idx="2">
                  <c:v>43.63</c:v>
                </c:pt>
                <c:pt idx="3">
                  <c:v>45.34</c:v>
                </c:pt>
                <c:pt idx="4">
                  <c:v>43.38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7-45EA-A672-A323D0208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60.65</c:v>
                </c:pt>
                <c:pt idx="1">
                  <c:v>51.75</c:v>
                </c:pt>
                <c:pt idx="2">
                  <c:v>50.68</c:v>
                </c:pt>
                <c:pt idx="3">
                  <c:v>50.14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7-45EA-A672-A323D0208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62.9</c:v>
                </c:pt>
                <c:pt idx="1">
                  <c:v>64.569999999999993</c:v>
                </c:pt>
                <c:pt idx="2">
                  <c:v>63.86</c:v>
                </c:pt>
                <c:pt idx="3">
                  <c:v>64.959999999999994</c:v>
                </c:pt>
                <c:pt idx="4">
                  <c:v>65.58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6-4C83-83B9-0EC76EA1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84.58</c:v>
                </c:pt>
                <c:pt idx="1">
                  <c:v>84.84</c:v>
                </c:pt>
                <c:pt idx="2">
                  <c:v>84.86</c:v>
                </c:pt>
                <c:pt idx="3">
                  <c:v>84.98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6-4C83-83B9-0EC76EA1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81.27</c:v>
                </c:pt>
                <c:pt idx="1">
                  <c:v>84.19</c:v>
                </c:pt>
                <c:pt idx="2">
                  <c:v>81.239999999999995</c:v>
                </c:pt>
                <c:pt idx="3">
                  <c:v>87.06</c:v>
                </c:pt>
                <c:pt idx="4">
                  <c:v>80.61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2-4B59-90AF-608C148B6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2-4B59-90AF-608C148B6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8-425E-9175-F7F4CDBDA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8-425E-9175-F7F4CDBDA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A-4610-9C70-07FED6CF3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A-4610-9C70-07FED6CF3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4-42A9-9684-9116B8BE2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4-42A9-9684-9116B8BE2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D-4E72-B2F6-E1F5EEB85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D-4E72-B2F6-E1F5EEB85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30.5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5-43B6-9AE9-34ADBB13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974.93</c:v>
                </c:pt>
                <c:pt idx="1">
                  <c:v>855.8</c:v>
                </c:pt>
                <c:pt idx="2">
                  <c:v>789.46</c:v>
                </c:pt>
                <c:pt idx="3">
                  <c:v>826.83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5-43B6-9AE9-34ADBB13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85.47</c:v>
                </c:pt>
                <c:pt idx="1">
                  <c:v>66.72</c:v>
                </c:pt>
                <c:pt idx="2">
                  <c:v>78.319999999999993</c:v>
                </c:pt>
                <c:pt idx="3">
                  <c:v>78.45</c:v>
                </c:pt>
                <c:pt idx="4">
                  <c:v>83.16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A-4B56-AE34-317BF58B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55.32</c:v>
                </c:pt>
                <c:pt idx="1">
                  <c:v>59.8</c:v>
                </c:pt>
                <c:pt idx="2">
                  <c:v>57.77</c:v>
                </c:pt>
                <c:pt idx="3">
                  <c:v>57.31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A-4B56-AE34-317BF58B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150.01</c:v>
                </c:pt>
                <c:pt idx="1">
                  <c:v>194.43</c:v>
                </c:pt>
                <c:pt idx="2">
                  <c:v>164.79</c:v>
                </c:pt>
                <c:pt idx="3">
                  <c:v>164.7</c:v>
                </c:pt>
                <c:pt idx="4">
                  <c:v>158.5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B-4ACC-BBAA-DDC13FDEC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283.17</c:v>
                </c:pt>
                <c:pt idx="1">
                  <c:v>263.76</c:v>
                </c:pt>
                <c:pt idx="2">
                  <c:v>274.35000000000002</c:v>
                </c:pt>
                <c:pt idx="3">
                  <c:v>273.52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B-4ACC-BBAA-DDC13FDEC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高知県　安芸市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16869</v>
      </c>
      <c r="AM8" s="69"/>
      <c r="AN8" s="69"/>
      <c r="AO8" s="69"/>
      <c r="AP8" s="69"/>
      <c r="AQ8" s="69"/>
      <c r="AR8" s="69"/>
      <c r="AS8" s="69"/>
      <c r="AT8" s="68">
        <f>データ!T6</f>
        <v>317.20999999999998</v>
      </c>
      <c r="AU8" s="68"/>
      <c r="AV8" s="68"/>
      <c r="AW8" s="68"/>
      <c r="AX8" s="68"/>
      <c r="AY8" s="68"/>
      <c r="AZ8" s="68"/>
      <c r="BA8" s="68"/>
      <c r="BB8" s="68">
        <f>データ!U6</f>
        <v>53.18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5.3</v>
      </c>
      <c r="Q10" s="68"/>
      <c r="R10" s="68"/>
      <c r="S10" s="68"/>
      <c r="T10" s="68"/>
      <c r="U10" s="68"/>
      <c r="V10" s="68"/>
      <c r="W10" s="68">
        <f>データ!Q6</f>
        <v>93.1</v>
      </c>
      <c r="X10" s="68"/>
      <c r="Y10" s="68"/>
      <c r="Z10" s="68"/>
      <c r="AA10" s="68"/>
      <c r="AB10" s="68"/>
      <c r="AC10" s="68"/>
      <c r="AD10" s="69">
        <f>データ!R6</f>
        <v>2310</v>
      </c>
      <c r="AE10" s="69"/>
      <c r="AF10" s="69"/>
      <c r="AG10" s="69"/>
      <c r="AH10" s="69"/>
      <c r="AI10" s="69"/>
      <c r="AJ10" s="69"/>
      <c r="AK10" s="2"/>
      <c r="AL10" s="69">
        <f>データ!V6</f>
        <v>886</v>
      </c>
      <c r="AM10" s="69"/>
      <c r="AN10" s="69"/>
      <c r="AO10" s="69"/>
      <c r="AP10" s="69"/>
      <c r="AQ10" s="69"/>
      <c r="AR10" s="69"/>
      <c r="AS10" s="69"/>
      <c r="AT10" s="68">
        <f>データ!W6</f>
        <v>0.43</v>
      </c>
      <c r="AU10" s="68"/>
      <c r="AV10" s="68"/>
      <c r="AW10" s="68"/>
      <c r="AX10" s="68"/>
      <c r="AY10" s="68"/>
      <c r="AZ10" s="68"/>
      <c r="BA10" s="68"/>
      <c r="BB10" s="68">
        <f>データ!X6</f>
        <v>2060.4699999999998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117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118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119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【832.52】</v>
      </c>
      <c r="I86" s="26" t="str">
        <f>データ!CA6</f>
        <v>【60.94】</v>
      </c>
      <c r="J86" s="26" t="str">
        <f>データ!CL6</f>
        <v>【253.04】</v>
      </c>
      <c r="K86" s="26" t="str">
        <f>データ!CW6</f>
        <v>【54.84】</v>
      </c>
      <c r="L86" s="26" t="str">
        <f>データ!DH6</f>
        <v>【86.60】</v>
      </c>
      <c r="M86" s="26" t="s">
        <v>43</v>
      </c>
      <c r="N86" s="26" t="s">
        <v>43</v>
      </c>
      <c r="O86" s="26" t="str">
        <f>データ!EO6</f>
        <v>【0.16】</v>
      </c>
    </row>
  </sheetData>
  <sheetProtection algorithmName="SHA-512" hashValue="3ND7SFoFXf+5xsW1g9Tz+EihJut+jZxzIqJ/aP0y/46avn0UZARnbwbwwfcRuHbhErYVPJKntVawhh+AT4ifbA==" saltValue="HMwHaBa6yMelLway7DJjx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2020</v>
      </c>
      <c r="C6" s="33">
        <f t="shared" ref="C6:X6" si="3">C7</f>
        <v>392031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高知県　安芸市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5.3</v>
      </c>
      <c r="Q6" s="34">
        <f t="shared" si="3"/>
        <v>93.1</v>
      </c>
      <c r="R6" s="34">
        <f t="shared" si="3"/>
        <v>2310</v>
      </c>
      <c r="S6" s="34">
        <f t="shared" si="3"/>
        <v>16869</v>
      </c>
      <c r="T6" s="34">
        <f t="shared" si="3"/>
        <v>317.20999999999998</v>
      </c>
      <c r="U6" s="34">
        <f t="shared" si="3"/>
        <v>53.18</v>
      </c>
      <c r="V6" s="34">
        <f t="shared" si="3"/>
        <v>886</v>
      </c>
      <c r="W6" s="34">
        <f t="shared" si="3"/>
        <v>0.43</v>
      </c>
      <c r="X6" s="34">
        <f t="shared" si="3"/>
        <v>2060.4699999999998</v>
      </c>
      <c r="Y6" s="35">
        <f>IF(Y7="",NA(),Y7)</f>
        <v>81.27</v>
      </c>
      <c r="Z6" s="35">
        <f t="shared" ref="Z6:AH6" si="4">IF(Z7="",NA(),Z7)</f>
        <v>84.19</v>
      </c>
      <c r="AA6" s="35">
        <f t="shared" si="4"/>
        <v>81.239999999999995</v>
      </c>
      <c r="AB6" s="35">
        <f t="shared" si="4"/>
        <v>87.06</v>
      </c>
      <c r="AC6" s="35">
        <f t="shared" si="4"/>
        <v>80.61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30.5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974.93</v>
      </c>
      <c r="BL6" s="35">
        <f t="shared" si="7"/>
        <v>855.8</v>
      </c>
      <c r="BM6" s="35">
        <f t="shared" si="7"/>
        <v>789.46</v>
      </c>
      <c r="BN6" s="35">
        <f t="shared" si="7"/>
        <v>826.83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>
        <f>IF(BQ7="",NA(),BQ7)</f>
        <v>85.47</v>
      </c>
      <c r="BR6" s="35">
        <f t="shared" ref="BR6:BZ6" si="8">IF(BR7="",NA(),BR7)</f>
        <v>66.72</v>
      </c>
      <c r="BS6" s="35">
        <f t="shared" si="8"/>
        <v>78.319999999999993</v>
      </c>
      <c r="BT6" s="35">
        <f t="shared" si="8"/>
        <v>78.45</v>
      </c>
      <c r="BU6" s="35">
        <f t="shared" si="8"/>
        <v>83.16</v>
      </c>
      <c r="BV6" s="35">
        <f t="shared" si="8"/>
        <v>55.32</v>
      </c>
      <c r="BW6" s="35">
        <f t="shared" si="8"/>
        <v>59.8</v>
      </c>
      <c r="BX6" s="35">
        <f t="shared" si="8"/>
        <v>57.77</v>
      </c>
      <c r="BY6" s="35">
        <f t="shared" si="8"/>
        <v>57.31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>
        <f>IF(CB7="",NA(),CB7)</f>
        <v>150.01</v>
      </c>
      <c r="CC6" s="35">
        <f t="shared" ref="CC6:CK6" si="9">IF(CC7="",NA(),CC7)</f>
        <v>194.43</v>
      </c>
      <c r="CD6" s="35">
        <f t="shared" si="9"/>
        <v>164.79</v>
      </c>
      <c r="CE6" s="35">
        <f t="shared" si="9"/>
        <v>164.7</v>
      </c>
      <c r="CF6" s="35">
        <f t="shared" si="9"/>
        <v>158.5</v>
      </c>
      <c r="CG6" s="35">
        <f t="shared" si="9"/>
        <v>283.17</v>
      </c>
      <c r="CH6" s="35">
        <f t="shared" si="9"/>
        <v>263.76</v>
      </c>
      <c r="CI6" s="35">
        <f t="shared" si="9"/>
        <v>274.35000000000002</v>
      </c>
      <c r="CJ6" s="35">
        <f t="shared" si="9"/>
        <v>273.52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>
        <f>IF(CM7="",NA(),CM7)</f>
        <v>40.44</v>
      </c>
      <c r="CN6" s="35">
        <f t="shared" ref="CN6:CV6" si="10">IF(CN7="",NA(),CN7)</f>
        <v>41.67</v>
      </c>
      <c r="CO6" s="35">
        <f t="shared" si="10"/>
        <v>43.63</v>
      </c>
      <c r="CP6" s="35">
        <f t="shared" si="10"/>
        <v>45.34</v>
      </c>
      <c r="CQ6" s="35">
        <f t="shared" si="10"/>
        <v>43.38</v>
      </c>
      <c r="CR6" s="35">
        <f t="shared" si="10"/>
        <v>60.65</v>
      </c>
      <c r="CS6" s="35">
        <f t="shared" si="10"/>
        <v>51.75</v>
      </c>
      <c r="CT6" s="35">
        <f t="shared" si="10"/>
        <v>50.68</v>
      </c>
      <c r="CU6" s="35">
        <f t="shared" si="10"/>
        <v>50.14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>
        <f>IF(CX7="",NA(),CX7)</f>
        <v>62.9</v>
      </c>
      <c r="CY6" s="35">
        <f t="shared" ref="CY6:DG6" si="11">IF(CY7="",NA(),CY7)</f>
        <v>64.569999999999993</v>
      </c>
      <c r="CZ6" s="35">
        <f t="shared" si="11"/>
        <v>63.86</v>
      </c>
      <c r="DA6" s="35">
        <f t="shared" si="11"/>
        <v>64.959999999999994</v>
      </c>
      <c r="DB6" s="35">
        <f t="shared" si="11"/>
        <v>65.58</v>
      </c>
      <c r="DC6" s="35">
        <f t="shared" si="11"/>
        <v>84.58</v>
      </c>
      <c r="DD6" s="35">
        <f t="shared" si="11"/>
        <v>84.84</v>
      </c>
      <c r="DE6" s="35">
        <f t="shared" si="11"/>
        <v>84.86</v>
      </c>
      <c r="DF6" s="35">
        <f t="shared" si="11"/>
        <v>84.98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2.0499999999999998</v>
      </c>
      <c r="EK6" s="35">
        <f t="shared" si="14"/>
        <v>0.01</v>
      </c>
      <c r="EL6" s="35">
        <f t="shared" si="14"/>
        <v>0.01</v>
      </c>
      <c r="EM6" s="35">
        <f t="shared" si="14"/>
        <v>0.02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5" s="36" customFormat="1" x14ac:dyDescent="0.15">
      <c r="A7" s="28"/>
      <c r="B7" s="37">
        <v>2020</v>
      </c>
      <c r="C7" s="37">
        <v>392031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5.3</v>
      </c>
      <c r="Q7" s="38">
        <v>93.1</v>
      </c>
      <c r="R7" s="38">
        <v>2310</v>
      </c>
      <c r="S7" s="38">
        <v>16869</v>
      </c>
      <c r="T7" s="38">
        <v>317.20999999999998</v>
      </c>
      <c r="U7" s="38">
        <v>53.18</v>
      </c>
      <c r="V7" s="38">
        <v>886</v>
      </c>
      <c r="W7" s="38">
        <v>0.43</v>
      </c>
      <c r="X7" s="38">
        <v>2060.4699999999998</v>
      </c>
      <c r="Y7" s="38">
        <v>81.27</v>
      </c>
      <c r="Z7" s="38">
        <v>84.19</v>
      </c>
      <c r="AA7" s="38">
        <v>81.239999999999995</v>
      </c>
      <c r="AB7" s="38">
        <v>87.06</v>
      </c>
      <c r="AC7" s="38">
        <v>80.61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30.5</v>
      </c>
      <c r="BG7" s="38">
        <v>0</v>
      </c>
      <c r="BH7" s="38">
        <v>0</v>
      </c>
      <c r="BI7" s="38">
        <v>0</v>
      </c>
      <c r="BJ7" s="38">
        <v>0</v>
      </c>
      <c r="BK7" s="38">
        <v>974.93</v>
      </c>
      <c r="BL7" s="38">
        <v>855.8</v>
      </c>
      <c r="BM7" s="38">
        <v>789.46</v>
      </c>
      <c r="BN7" s="38">
        <v>826.83</v>
      </c>
      <c r="BO7" s="38">
        <v>867.83</v>
      </c>
      <c r="BP7" s="38">
        <v>832.52</v>
      </c>
      <c r="BQ7" s="38">
        <v>85.47</v>
      </c>
      <c r="BR7" s="38">
        <v>66.72</v>
      </c>
      <c r="BS7" s="38">
        <v>78.319999999999993</v>
      </c>
      <c r="BT7" s="38">
        <v>78.45</v>
      </c>
      <c r="BU7" s="38">
        <v>83.16</v>
      </c>
      <c r="BV7" s="38">
        <v>55.32</v>
      </c>
      <c r="BW7" s="38">
        <v>59.8</v>
      </c>
      <c r="BX7" s="38">
        <v>57.77</v>
      </c>
      <c r="BY7" s="38">
        <v>57.31</v>
      </c>
      <c r="BZ7" s="38">
        <v>57.08</v>
      </c>
      <c r="CA7" s="38">
        <v>60.94</v>
      </c>
      <c r="CB7" s="38">
        <v>150.01</v>
      </c>
      <c r="CC7" s="38">
        <v>194.43</v>
      </c>
      <c r="CD7" s="38">
        <v>164.79</v>
      </c>
      <c r="CE7" s="38">
        <v>164.7</v>
      </c>
      <c r="CF7" s="38">
        <v>158.5</v>
      </c>
      <c r="CG7" s="38">
        <v>283.17</v>
      </c>
      <c r="CH7" s="38">
        <v>263.76</v>
      </c>
      <c r="CI7" s="38">
        <v>274.35000000000002</v>
      </c>
      <c r="CJ7" s="38">
        <v>273.52</v>
      </c>
      <c r="CK7" s="38">
        <v>274.99</v>
      </c>
      <c r="CL7" s="38">
        <v>253.04</v>
      </c>
      <c r="CM7" s="38">
        <v>40.44</v>
      </c>
      <c r="CN7" s="38">
        <v>41.67</v>
      </c>
      <c r="CO7" s="38">
        <v>43.63</v>
      </c>
      <c r="CP7" s="38">
        <v>45.34</v>
      </c>
      <c r="CQ7" s="38">
        <v>43.38</v>
      </c>
      <c r="CR7" s="38">
        <v>60.65</v>
      </c>
      <c r="CS7" s="38">
        <v>51.75</v>
      </c>
      <c r="CT7" s="38">
        <v>50.68</v>
      </c>
      <c r="CU7" s="38">
        <v>50.14</v>
      </c>
      <c r="CV7" s="38">
        <v>54.83</v>
      </c>
      <c r="CW7" s="38">
        <v>54.84</v>
      </c>
      <c r="CX7" s="38">
        <v>62.9</v>
      </c>
      <c r="CY7" s="38">
        <v>64.569999999999993</v>
      </c>
      <c r="CZ7" s="38">
        <v>63.86</v>
      </c>
      <c r="DA7" s="38">
        <v>64.959999999999994</v>
      </c>
      <c r="DB7" s="38">
        <v>65.58</v>
      </c>
      <c r="DC7" s="38">
        <v>84.58</v>
      </c>
      <c r="DD7" s="38">
        <v>84.84</v>
      </c>
      <c r="DE7" s="38">
        <v>84.86</v>
      </c>
      <c r="DF7" s="38">
        <v>84.98</v>
      </c>
      <c r="DG7" s="38">
        <v>84.7</v>
      </c>
      <c r="DH7" s="38">
        <v>86.6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2.0499999999999998</v>
      </c>
      <c r="EK7" s="38">
        <v>0.01</v>
      </c>
      <c r="EL7" s="38">
        <v>0.01</v>
      </c>
      <c r="EM7" s="38">
        <v>0.02</v>
      </c>
      <c r="EN7" s="38">
        <v>0.25</v>
      </c>
      <c r="EO7" s="38">
        <v>0.16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2021-12-03T08:02:08Z</dcterms:created>
  <dcterms:modified xsi:type="dcterms:W3CDTF">2022-01-11T01:30:22Z</dcterms:modified>
  <cp:category/>
</cp:coreProperties>
</file>