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農林)水産係\①水産漁港係共有フォルダ\②水産係【明神】\②各種調査\R03調査関係\公営企業関係\040107【照会：1月17日（月）〆】公営企業に係る経営比較分析表（令和２年度決算）の分析等について\【経営比較分析表】2020_392065_47_1718\"/>
    </mc:Choice>
  </mc:AlternateContent>
  <workbookProtection workbookAlgorithmName="SHA-512" workbookHashValue="H1ChJsnn1SeB7aoOUdyTxOwo+4lcwNm37jBpVvWPPLOwTdjsGHpK5HD3nsQl267iA4OUR61CnlFNfqO29yUZvw==" workbookSaltValue="4EkAggZAdjk0I9k1MGMWa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B8"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<sst xmlns="http://schemas.openxmlformats.org/spreadsheetml/2006/main" count="236" uniqueCount="122">
  <si>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</si>
  <si>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</si>
  <si>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</si>
  <si>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</si>
  <si>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</si>
  <si>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</si>
  <si>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</si>
  <si>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</si>
  <si>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</si>
  <si>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</si>
  <si>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</si>
  <si>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</si>
  <si>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</si>
  <si>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</si>
  <si>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</si>
  <si>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</si>
  <si>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</si>
  <si>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</si>
  <si>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</si>
  <si>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</si>
  <si>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</si>
  <si>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</si>
  <si>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</si>
  <si>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</si>
  <si>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</si>
  <si>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</si>
  <si>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</si>
  <si>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</si>
  <si>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</si>
  <si>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</si>
  <si>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</si>
  <si>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</si>
  <si>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</si>
  <si>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</si>
  <si>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</si>
  <si>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</si>
  <si>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</si>
  <si>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</si>
  <si>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</si>
  <si>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</si>
  <si>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</si>
  <si>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</si>
  <si>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</si>
  <si>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</si>
  <si>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</si>
  <si>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</si>
  <si>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</si>
  <si>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</si>
  <si>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</si>
  <si>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</si>
  <si>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</si>
  <si>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</si>
  <si>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</si>
  <si>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</si>
  <si>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</si>
  <si>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</si>
  <si>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</si>
  <si>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</si>
  <si>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</si>
  <si>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</si>
  <si>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</si>
  <si>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</si>
  <si>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</si>
  <si>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</si>
  <si>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</si>
  <si>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</si>
  <si>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</si>
  <si>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</si>
  <si>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</si>
  <si>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</si>
  <si>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</si>
  <si>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</si>
  <si>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</si>
  <si>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</si>
  <si>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</si>
  <si>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</si>
  <si>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</si>
  <si>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</si>
  <si>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</si>
  <si>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</si>
  <si>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</si>
  <si>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</si>
  <si>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</si>
  <si>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</si>
  <si>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</si>
  <si>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</si>
  <si>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</si>
  <si>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</si>
  <si>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</si>
  <si>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</si>
  <si>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</si>
  <si>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</si>
  <si>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</si>
  <si>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</si>
  <si>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</si>
  <si>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</si>
  <si>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</si>
  <si>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</si>
  <si>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</si>
  <si>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</si>
  <si>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</si>
  <si>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</si>
  <si>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</si>
  <si>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</si>
  <si>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</si>
  <si>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</si>
  <si>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</si>
  <si>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</si>
  <si>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</si>
  <si>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</si>
  <si>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</si>
  <si>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</si>
  <si>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</si>
  <si>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</si>
  <si>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</si>
  <si>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</si>
  <si>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</si>
  <si>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</si>
  <si>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</si>
  <si>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近年、漁業集落の人口減少が進み、それに伴い排水処理施設の利用者も減少している。現在では、生活排水処理構想において施工当初の計画で想定していた利用者数を大きく下回っており、それに伴い徴収可能な使用料も減少している。そのため、処理施設の使用料（収益）のみでは、処理費用を賄えず、公費による補填で運営している状態である。
また、一部地域において、現施設の処理能力に対し、実際の汚水処理量が大きく下回っており、汚水処理に係る単価自体も上昇傾向にある。</t>
    <phoneticPr fontId="4"/>
  </si>
  <si>
    <t>中ノ島地区は平成7年供用開始以降、また池ノ浦地区は平成12年供用開始以降において、管渠の更新・改良・修繕は行われていない。</t>
    <phoneticPr fontId="4"/>
  </si>
  <si>
    <t>現状では、当初計画における想定利用者数を大きく下回っている地域があることから、実情に合った運営を行うため、今後は施設の規模縮小などを視野に入れた取り組みを進めていく。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</si>
</sst>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06-423F-B3F4-3C3CF9296F2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5706-423F-B3F4-3C3CF9296F2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31.85</c:v>
                </c:pt>
                <c:pt idx="1">
                  <c:v>32.479999999999997</c:v>
                </c:pt>
                <c:pt idx="2">
                  <c:v>31.21</c:v>
                </c:pt>
                <c:pt idx="3">
                  <c:v>30.57</c:v>
                </c:pt>
                <c:pt idx="4">
                  <c:v>30.57</c:v>
                </c:pt>
              </c:numCache>
            </c:numRef>
          </c:val>
          <c:extLst>
            <c:ext xmlns:c16="http://schemas.microsoft.com/office/drawing/2014/chart" uri="{C3380CC4-5D6E-409C-BE32-E72D297353CC}">
              <c16:uniqueId val="{00000000-3791-4942-850C-9F2A80D0074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3791-4942-850C-9F2A80D0074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92.57</c:v>
                </c:pt>
                <c:pt idx="1">
                  <c:v>92.54</c:v>
                </c:pt>
                <c:pt idx="2">
                  <c:v>93.88</c:v>
                </c:pt>
                <c:pt idx="3">
                  <c:v>95.26</c:v>
                </c:pt>
                <c:pt idx="4">
                  <c:v>96.2</c:v>
                </c:pt>
              </c:numCache>
            </c:numRef>
          </c:val>
          <c:extLst>
            <c:ext xmlns:c16="http://schemas.microsoft.com/office/drawing/2014/chart" uri="{C3380CC4-5D6E-409C-BE32-E72D297353CC}">
              <c16:uniqueId val="{00000000-A1F8-4983-9C55-742D613D6D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A1F8-4983-9C55-742D613D6D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95.13</c:v>
                </c:pt>
                <c:pt idx="2">
                  <c:v>97.89</c:v>
                </c:pt>
                <c:pt idx="3">
                  <c:v>97.71</c:v>
                </c:pt>
                <c:pt idx="4">
                  <c:v>94.64</c:v>
                </c:pt>
              </c:numCache>
            </c:numRef>
          </c:val>
          <c:extLst>
            <c:ext xmlns:c16="http://schemas.microsoft.com/office/drawing/2014/chart" uri="{C3380CC4-5D6E-409C-BE32-E72D297353CC}">
              <c16:uniqueId val="{00000000-AFB0-4E2C-91A6-BDA5BDC07E4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B0-4E2C-91A6-BDA5BDC07E4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42-42CA-9823-F62B12DC87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42-42CA-9823-F62B12DC87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41-427A-AAFA-7BF7A54E21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41-427A-AAFA-7BF7A54E21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4C-4D55-B6D2-3D22CDFB412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4C-4D55-B6D2-3D22CDFB412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08-4816-9EC5-01EEB8FE1FE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08-4816-9EC5-01EEB8FE1FE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19-49CF-8CBF-F1F926BCE4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4419-49CF-8CBF-F1F926BCE4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42.19</c:v>
                </c:pt>
                <c:pt idx="1">
                  <c:v>36.4</c:v>
                </c:pt>
                <c:pt idx="2">
                  <c:v>35.31</c:v>
                </c:pt>
                <c:pt idx="3">
                  <c:v>42.09</c:v>
                </c:pt>
                <c:pt idx="4">
                  <c:v>33.409999999999997</c:v>
                </c:pt>
              </c:numCache>
            </c:numRef>
          </c:val>
          <c:extLst>
            <c:ext xmlns:c16="http://schemas.microsoft.com/office/drawing/2014/chart" uri="{C3380CC4-5D6E-409C-BE32-E72D297353CC}">
              <c16:uniqueId val="{00000000-6CBA-454B-BB00-7BA1056072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6CBA-454B-BB00-7BA1056072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287.64999999999998</c:v>
                </c:pt>
                <c:pt idx="1">
                  <c:v>341.38</c:v>
                </c:pt>
                <c:pt idx="2">
                  <c:v>349.62</c:v>
                </c:pt>
                <c:pt idx="3">
                  <c:v>297.7</c:v>
                </c:pt>
                <c:pt idx="4">
                  <c:v>381.44</c:v>
                </c:pt>
              </c:numCache>
            </c:numRef>
          </c:val>
          <c:extLst>
            <c:ext xmlns:c16="http://schemas.microsoft.com/office/drawing/2014/chart" uri="{C3380CC4-5D6E-409C-BE32-E72D297353CC}">
              <c16:uniqueId val="{00000000-9B11-4701-87F2-813434BD2C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9B11-4701-87F2-813434BD2C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須崎市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21088</v>
      </c>
      <c r="AM8" s="69"/>
      <c r="AN8" s="69"/>
      <c r="AO8" s="69"/>
      <c r="AP8" s="69"/>
      <c r="AQ8" s="69"/>
      <c r="AR8" s="69"/>
      <c r="AS8" s="69"/>
      <c r="AT8" s="68">
        <f>データ!T6</f>
        <v>135.34</v>
      </c>
      <c r="AU8" s="68"/>
      <c r="AV8" s="68"/>
      <c r="AW8" s="68"/>
      <c r="AX8" s="68"/>
      <c r="AY8" s="68"/>
      <c r="AZ8" s="68"/>
      <c r="BA8" s="68"/>
      <c r="BB8" s="68">
        <f>データ!U6</f>
        <v>155.81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0.89</v>
      </c>
      <c r="Q10" s="68"/>
      <c r="R10" s="68"/>
      <c r="S10" s="68"/>
      <c r="T10" s="68"/>
      <c r="U10" s="68"/>
      <c r="V10" s="68"/>
      <c r="W10" s="68">
        <f>データ!Q6</f>
        <v>100</v>
      </c>
      <c r="X10" s="68"/>
      <c r="Y10" s="68"/>
      <c r="Z10" s="68"/>
      <c r="AA10" s="68"/>
      <c r="AB10" s="68"/>
      <c r="AC10" s="68"/>
      <c r="AD10" s="69">
        <f>データ!R6</f>
        <v>2250</v>
      </c>
      <c r="AE10" s="69"/>
      <c r="AF10" s="69"/>
      <c r="AG10" s="69"/>
      <c r="AH10" s="69"/>
      <c r="AI10" s="69"/>
      <c r="AJ10" s="69"/>
      <c r="AK10" s="2"/>
      <c r="AL10" s="69">
        <f>データ!V6</f>
        <v>184</v>
      </c>
      <c r="AM10" s="69"/>
      <c r="AN10" s="69"/>
      <c r="AO10" s="69"/>
      <c r="AP10" s="69"/>
      <c r="AQ10" s="69"/>
      <c r="AR10" s="69"/>
      <c r="AS10" s="69"/>
      <c r="AT10" s="68">
        <f>データ!W6</f>
        <v>0.05</v>
      </c>
      <c r="AU10" s="68"/>
      <c r="AV10" s="68"/>
      <c r="AW10" s="68"/>
      <c r="AX10" s="68"/>
      <c r="AY10" s="68"/>
      <c r="AZ10" s="68"/>
      <c r="BA10" s="68"/>
      <c r="BB10" s="68">
        <f>データ!X6</f>
        <v>3680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44</v>
      </c>
      <c r="O86" s="26" t="str">
        <f>データ!EO6</f>
        <v>【1.09】</v>
      </c>
    </row>
  </sheetData>
  <sheetProtection algorithmName="SHA-512" hashValue="EnqNpJoIfOA0OX88cE4D73sc+FBzyISSY9db0N3zNMKkAfNbtXAayHs3YfcYtxelYu2R7QZW2k/9PLaCuJmw/w==" saltValue="8d7AnxtYuekoCfrrUd0Y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392065</v>
      </c>
      <c r="D6" s="33">
        <f t="shared" si="3"/>
        <v>47</v>
      </c>
      <c r="E6" s="33">
        <f t="shared" si="3"/>
        <v>17</v>
      </c>
      <c r="F6" s="33">
        <f t="shared" si="3"/>
        <v>6</v>
      </c>
      <c r="G6" s="33">
        <f t="shared" si="3"/>
        <v>0</v>
      </c>
      <c r="H6" s="33" t="str">
        <f t="shared" si="3"/>
        <v>高知県　須崎市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0.89</v>
      </c>
      <c r="Q6" s="34">
        <f t="shared" si="3"/>
        <v>100</v>
      </c>
      <c r="R6" s="34">
        <f t="shared" si="3"/>
        <v>2250</v>
      </c>
      <c r="S6" s="34">
        <f t="shared" si="3"/>
        <v>21088</v>
      </c>
      <c r="T6" s="34">
        <f t="shared" si="3"/>
        <v>135.34</v>
      </c>
      <c r="U6" s="34">
        <f t="shared" si="3"/>
        <v>155.81</v>
      </c>
      <c r="V6" s="34">
        <f t="shared" si="3"/>
        <v>184</v>
      </c>
      <c r="W6" s="34">
        <f t="shared" si="3"/>
        <v>0.05</v>
      </c>
      <c r="X6" s="34">
        <f t="shared" si="3"/>
        <v>3680</v>
      </c>
      <c r="Y6" s="35">
        <f>IF(Y7="",NA(),Y7)</f>
        <v>100</v>
      </c>
      <c r="Z6" s="35">
        <f t="shared" ref="Z6:AH6" si="4">IF(Z7="",NA(),Z7)</f>
        <v>95.13</v>
      </c>
      <c r="AA6" s="35">
        <f t="shared" si="4"/>
        <v>97.89</v>
      </c>
      <c r="AB6" s="35">
        <f t="shared" si="4"/>
        <v>97.71</v>
      </c>
      <c r="AC6" s="35">
        <f t="shared" si="4"/>
        <v>94.64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42.19</v>
      </c>
      <c r="BR6" s="35">
        <f t="shared" ref="BR6:BZ6" si="8">IF(BR7="",NA(),BR7)</f>
        <v>36.4</v>
      </c>
      <c r="BS6" s="35">
        <f t="shared" si="8"/>
        <v>35.31</v>
      </c>
      <c r="BT6" s="35">
        <f t="shared" si="8"/>
        <v>42.09</v>
      </c>
      <c r="BU6" s="35">
        <f t="shared" si="8"/>
        <v>33.409999999999997</v>
      </c>
      <c r="BV6" s="35">
        <f t="shared" si="8"/>
        <v>46.26</v>
      </c>
      <c r="BW6" s="35">
        <f t="shared" si="8"/>
        <v>45.81</v>
      </c>
      <c r="BX6" s="35">
        <f t="shared" si="8"/>
        <v>43.43</v>
      </c>
      <c r="BY6" s="35">
        <f t="shared" si="8"/>
        <v>41.41</v>
      </c>
      <c r="BZ6" s="35">
        <f t="shared" si="8"/>
        <v>39.64</v>
      </c>
      <c r="CA6" s="34" t="str">
        <f>IF(CA7="","",IF(CA7="-","【-】","【"&amp;SUBSTITUTE(TEXT(CA7,"#,##0.00"),"-","△")&amp;"】"))</f>
        <v>【42.60】</v>
      </c>
      <c r="CB6" s="35">
        <f>IF(CB7="",NA(),CB7)</f>
        <v>287.64999999999998</v>
      </c>
      <c r="CC6" s="35">
        <f t="shared" ref="CC6:CK6" si="9">IF(CC7="",NA(),CC7)</f>
        <v>341.38</v>
      </c>
      <c r="CD6" s="35">
        <f t="shared" si="9"/>
        <v>349.62</v>
      </c>
      <c r="CE6" s="35">
        <f t="shared" si="9"/>
        <v>297.7</v>
      </c>
      <c r="CF6" s="35">
        <f t="shared" si="9"/>
        <v>381.44</v>
      </c>
      <c r="CG6" s="35">
        <f t="shared" si="9"/>
        <v>376.4</v>
      </c>
      <c r="CH6" s="35">
        <f t="shared" si="9"/>
        <v>383.92</v>
      </c>
      <c r="CI6" s="35">
        <f t="shared" si="9"/>
        <v>400.44</v>
      </c>
      <c r="CJ6" s="35">
        <f t="shared" si="9"/>
        <v>417.56</v>
      </c>
      <c r="CK6" s="35">
        <f t="shared" si="9"/>
        <v>449.72</v>
      </c>
      <c r="CL6" s="34" t="str">
        <f>IF(CL7="","",IF(CL7="-","【-】","【"&amp;SUBSTITUTE(TEXT(CL7,"#,##0.00"),"-","△")&amp;"】"))</f>
        <v>【410.22】</v>
      </c>
      <c r="CM6" s="35">
        <f>IF(CM7="",NA(),CM7)</f>
        <v>31.85</v>
      </c>
      <c r="CN6" s="35">
        <f t="shared" ref="CN6:CV6" si="10">IF(CN7="",NA(),CN7)</f>
        <v>32.479999999999997</v>
      </c>
      <c r="CO6" s="35">
        <f t="shared" si="10"/>
        <v>31.21</v>
      </c>
      <c r="CP6" s="35">
        <f t="shared" si="10"/>
        <v>30.57</v>
      </c>
      <c r="CQ6" s="35">
        <f t="shared" si="10"/>
        <v>30.57</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92.57</v>
      </c>
      <c r="CY6" s="35">
        <f t="shared" ref="CY6:DG6" si="11">IF(CY7="",NA(),CY7)</f>
        <v>92.54</v>
      </c>
      <c r="CZ6" s="35">
        <f t="shared" si="11"/>
        <v>93.88</v>
      </c>
      <c r="DA6" s="35">
        <f t="shared" si="11"/>
        <v>95.26</v>
      </c>
      <c r="DB6" s="35">
        <f t="shared" si="11"/>
        <v>96.2</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392065</v>
      </c>
      <c r="D7" s="37">
        <v>47</v>
      </c>
      <c r="E7" s="37">
        <v>17</v>
      </c>
      <c r="F7" s="37">
        <v>6</v>
      </c>
      <c r="G7" s="37">
        <v>0</v>
      </c>
      <c r="H7" s="37" t="s">
        <v>98</v>
      </c>
      <c r="I7" s="37" t="s">
        <v>99</v>
      </c>
      <c r="J7" s="37" t="s">
        <v>100</v>
      </c>
      <c r="K7" s="37" t="s">
        <v>101</v>
      </c>
      <c r="L7" s="37" t="s">
        <v>102</v>
      </c>
      <c r="M7" s="37" t="s">
        <v>103</v>
      </c>
      <c r="N7" s="38" t="s">
        <v>104</v>
      </c>
      <c r="O7" s="38" t="s">
        <v>105</v>
      </c>
      <c r="P7" s="38">
        <v>0.89</v>
      </c>
      <c r="Q7" s="38">
        <v>100</v>
      </c>
      <c r="R7" s="38">
        <v>2250</v>
      </c>
      <c r="S7" s="38">
        <v>21088</v>
      </c>
      <c r="T7" s="38">
        <v>135.34</v>
      </c>
      <c r="U7" s="38">
        <v>155.81</v>
      </c>
      <c r="V7" s="38">
        <v>184</v>
      </c>
      <c r="W7" s="38">
        <v>0.05</v>
      </c>
      <c r="X7" s="38">
        <v>3680</v>
      </c>
      <c r="Y7" s="38">
        <v>100</v>
      </c>
      <c r="Z7" s="38">
        <v>95.13</v>
      </c>
      <c r="AA7" s="38">
        <v>97.89</v>
      </c>
      <c r="AB7" s="38">
        <v>97.71</v>
      </c>
      <c r="AC7" s="38">
        <v>94.64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1063.93</v>
      </c>
      <c r="BL7" s="38">
        <v>1060.8599999999999</v>
      </c>
      <c r="BM7" s="38">
        <v>1006.65</v>
      </c>
      <c r="BN7" s="38">
        <v>998.42</v>
      </c>
      <c r="BO7" s="38">
        <v>1095.52</v>
      </c>
      <c r="BP7" s="38">
        <v>1042.3399999999999</v>
      </c>
      <c r="BQ7" s="38">
        <v>42.19</v>
      </c>
      <c r="BR7" s="38">
        <v>36.4</v>
      </c>
      <c r="BS7" s="38">
        <v>35.31</v>
      </c>
      <c r="BT7" s="38">
        <v>42.09</v>
      </c>
      <c r="BU7" s="38">
        <v>33.409999999999997</v>
      </c>
      <c r="BV7" s="38">
        <v>46.26</v>
      </c>
      <c r="BW7" s="38">
        <v>45.81</v>
      </c>
      <c r="BX7" s="38">
        <v>43.43</v>
      </c>
      <c r="BY7" s="38">
        <v>41.41</v>
      </c>
      <c r="BZ7" s="38">
        <v>39.64</v>
      </c>
      <c r="CA7" s="38">
        <v>42.6</v>
      </c>
      <c r="CB7" s="38">
        <v>287.64999999999998</v>
      </c>
      <c r="CC7" s="38">
        <v>341.38</v>
      </c>
      <c r="CD7" s="38">
        <v>349.62</v>
      </c>
      <c r="CE7" s="38">
        <v>297.7</v>
      </c>
      <c r="CF7" s="38">
        <v>381.44</v>
      </c>
      <c r="CG7" s="38">
        <v>376.4</v>
      </c>
      <c r="CH7" s="38">
        <v>383.92</v>
      </c>
      <c r="CI7" s="38">
        <v>400.44</v>
      </c>
      <c r="CJ7" s="38">
        <v>417.56</v>
      </c>
      <c r="CK7" s="38">
        <v>449.72</v>
      </c>
      <c r="CL7" s="38">
        <v>410.22</v>
      </c>
      <c r="CM7" s="38">
        <v>31.85</v>
      </c>
      <c r="CN7" s="38">
        <v>32.479999999999997</v>
      </c>
      <c r="CO7" s="38">
        <v>31.21</v>
      </c>
      <c r="CP7" s="38">
        <v>30.57</v>
      </c>
      <c r="CQ7" s="38">
        <v>30.57</v>
      </c>
      <c r="CR7" s="38">
        <v>33.729999999999997</v>
      </c>
      <c r="CS7" s="38">
        <v>33.21</v>
      </c>
      <c r="CT7" s="38">
        <v>32.229999999999997</v>
      </c>
      <c r="CU7" s="38">
        <v>32.479999999999997</v>
      </c>
      <c r="CV7" s="38">
        <v>30.19</v>
      </c>
      <c r="CW7" s="38">
        <v>32.979999999999997</v>
      </c>
      <c r="CX7" s="38">
        <v>92.57</v>
      </c>
      <c r="CY7" s="38">
        <v>92.54</v>
      </c>
      <c r="CZ7" s="38">
        <v>93.88</v>
      </c>
      <c r="DA7" s="38">
        <v>95.26</v>
      </c>
      <c r="DB7" s="38">
        <v>96.2</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2022-01-07T06:09:25Z</cp:lastPrinted>
  <dcterms:created xsi:type="dcterms:W3CDTF">2021-12-03T08:06:02Z</dcterms:created>
  <dcterms:modified xsi:type="dcterms:W3CDTF">2022-01-07T06:09:28Z</dcterms:modified>
  <cp:category/>
</cp:coreProperties>
</file>