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水道)総務係\総務係\財政担当\報告・回答\令和03年度\経営比較分析\提出用\"/>
    </mc:Choice>
  </mc:AlternateContent>
  <workbookProtection workbookAlgorithmName="SHA-512" workbookHashValue="9pGf3zWp+nCkaPGFO+MSLi4S+dm2Fx4GoOZiu08i3NEiQQ8OfqW8OfvLGxukxQ2atCBmPSoB61Uz0oyyIyFhtg==" workbookSaltValue="gnFa9SLPqzlcpjGkRq++Z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<sst xmlns="http://schemas.openxmlformats.org/spreadsheetml/2006/main" count="228" uniqueCount="113">
  <si>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</si>
  <si>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</si>
  <si>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</si>
  <si>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</si>
  <si>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</si>
  <si>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</si>
  <si>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</si>
  <si>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</si>
  <si>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</si>
  <si>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</si>
  <si>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</si>
  <si>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</si>
  <si>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</si>
  <si>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</si>
  <si>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</si>
  <si>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</si>
  <si>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</si>
  <si>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</si>
  <si>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</si>
  <si>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</si>
  <si>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</si>
  <si>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</si>
  <si>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</si>
  <si>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</si>
  <si>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</si>
  <si>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</si>
  <si>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</si>
  <si>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</si>
  <si>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</si>
  <si>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</si>
  <si>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</si>
  <si>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</si>
  <si>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</si>
  <si>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</si>
  <si>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</si>
  <si>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</si>
  <si>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</si>
  <si>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</si>
  <si>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</si>
  <si>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</si>
  <si>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</si>
  <si>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</si>
  <si>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</si>
  <si>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</si>
  <si>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</si>
  <si>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</si>
  <si>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</si>
  <si>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</si>
  <si>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</si>
  <si>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</si>
  <si>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</si>
  <si>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</si>
  <si>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</si>
  <si>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</si>
  <si>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</si>
  <si>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</si>
  <si>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</si>
  <si>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</si>
  <si>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</si>
  <si>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</si>
  <si>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</si>
  <si>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</si>
  <si>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</si>
  <si>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</si>
  <si>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</si>
  <si>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</si>
  <si>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</si>
  <si>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</si>
  <si>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</si>
  <si>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</si>
  <si>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</si>
  <si>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</si>
  <si>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</si>
  <si>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</si>
  <si>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</si>
  <si>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</si>
  <si>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</si>
  <si>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</si>
  <si>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</si>
  <si>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</si>
  <si>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</si>
  <si>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</si>
  <si>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</si>
  <si>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</si>
  <si>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</si>
  <si>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</si>
  <si>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</si>
  <si>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</si>
  <si>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</si>
  <si>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</si>
  <si>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</si>
  <si>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</si>
  <si>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</si>
  <si>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須崎市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</si>
  <si>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</si>
  <si>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</si>
  <si>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</si>
  <si>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</si>
  <si>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</si>
  <si>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</si>
  <si>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</si>
  <si>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</si>
  <si>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</si>
  <si>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</si>
  <si>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</si>
  <si>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</si>
  <si>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</si>
  <si>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</si>
  <si>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</si>
  <si>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</si>
  <si>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料金回収率ともに100％以上であり、両指標は類似団体平均及び全国平均を上回っている。経常費用を経常収益で賄えており、また給水にかかる費用を給水収益で賄えていることを示しており、経営の健全性を維持している。
類似団体平均と比較して企業債残高対給水収益比率が高くなっている。H29年度の有収率が大幅に低い原因は大量漏水によるものであり、H30年度には回復し、R2年度には平均値以上となった。債務残高等とのバランスに注意して運営していく必要がある。</t>
    <rPh sb="146" eb="148">
      <t>ネンド</t>
    </rPh>
    <rPh sb="187" eb="188">
      <t>ネン</t>
    </rPh>
    <rPh sb="188" eb="189">
      <t>ド</t>
    </rPh>
    <rPh sb="191" eb="193">
      <t>ヘイキン</t>
    </rPh>
    <rPh sb="193" eb="194">
      <t>チ</t>
    </rPh>
    <rPh sb="194" eb="196">
      <t>イジョウ</t>
    </rPh>
    <phoneticPr fontId="4"/>
  </si>
  <si>
    <t xml:space="preserve">県内で2番目に古い水道という歴史を持つがゆえに、水道施設の多くが老朽化しており、有形固定資産減価償却率が類似団体平均及び全国平均より高くなっている。管路経年化率（耐用年数を超えた管路の割合）は類似団体平均をやや下回っており、管路更新率（当年度の更新管路の割合）はH30年度以降は全国平均値並みとなったものの、更新のペースを早める必要性がある状況は続いているといえる。
</t>
    <rPh sb="136" eb="138">
      <t>イコウ</t>
    </rPh>
    <phoneticPr fontId="4"/>
  </si>
  <si>
    <t>人口減少に伴い給水収益が減少傾向にあるなか、老朽施設の更新や耐震化を行っていく必要がある。
令和元年度に策定した経営戦略による計画を基に、健全な経営の維持と効率的な更新投資を行っていく必要がある。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</si>
</sst>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0.56000000000000005</c:v>
                </c:pt>
                <c:pt idx="1">
                  <c:v>0.45</c:v>
                </c:pt>
                <c:pt idx="2">
                  <c:v>0.72</c:v>
                </c:pt>
                <c:pt idx="3">
                  <c:v>0.72</c:v>
                </c:pt>
                <c:pt idx="4">
                  <c:v>0.48</c:v>
                </c:pt>
              </c:numCache>
            </c:numRef>
          </c:val>
          <c:extLst>
            <c:ext xmlns:c16="http://schemas.microsoft.com/office/drawing/2014/chart" uri="{C3380CC4-5D6E-409C-BE32-E72D297353CC}">
              <c16:uniqueId val="{00000000-17D1-41CF-9470-CD4C5CE6497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17D1-41CF-9470-CD4C5CE6497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52.78</c:v>
                </c:pt>
                <c:pt idx="1">
                  <c:v>79.16</c:v>
                </c:pt>
                <c:pt idx="2">
                  <c:v>62.13</c:v>
                </c:pt>
                <c:pt idx="3">
                  <c:v>59.25</c:v>
                </c:pt>
                <c:pt idx="4">
                  <c:v>55.77</c:v>
                </c:pt>
              </c:numCache>
            </c:numRef>
          </c:val>
          <c:extLst>
            <c:ext xmlns:c16="http://schemas.microsoft.com/office/drawing/2014/chart" uri="{C3380CC4-5D6E-409C-BE32-E72D297353CC}">
              <c16:uniqueId val="{00000000-179E-4AD6-BA55-BA20D424CD9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179E-4AD6-BA55-BA20D424CD9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80.34</c:v>
                </c:pt>
                <c:pt idx="1">
                  <c:v>65.64</c:v>
                </c:pt>
                <c:pt idx="2">
                  <c:v>81.39</c:v>
                </c:pt>
                <c:pt idx="3">
                  <c:v>80.06</c:v>
                </c:pt>
                <c:pt idx="4">
                  <c:v>85.96</c:v>
                </c:pt>
              </c:numCache>
            </c:numRef>
          </c:val>
          <c:extLst>
            <c:ext xmlns:c16="http://schemas.microsoft.com/office/drawing/2014/chart" uri="{C3380CC4-5D6E-409C-BE32-E72D297353CC}">
              <c16:uniqueId val="{00000000-AB5E-4F44-92FD-34C3B374D56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AB5E-4F44-92FD-34C3B374D56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121.58</c:v>
                </c:pt>
                <c:pt idx="1">
                  <c:v>119.48</c:v>
                </c:pt>
                <c:pt idx="2">
                  <c:v>119.92</c:v>
                </c:pt>
                <c:pt idx="3">
                  <c:v>118.76</c:v>
                </c:pt>
                <c:pt idx="4">
                  <c:v>118.43</c:v>
                </c:pt>
              </c:numCache>
            </c:numRef>
          </c:val>
          <c:extLst>
            <c:ext xmlns:c16="http://schemas.microsoft.com/office/drawing/2014/chart" uri="{C3380CC4-5D6E-409C-BE32-E72D297353CC}">
              <c16:uniqueId val="{00000000-A631-444F-920E-0B012EAFF7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A631-444F-920E-0B012EAFF7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51.67</c:v>
                </c:pt>
                <c:pt idx="1">
                  <c:v>52.08</c:v>
                </c:pt>
                <c:pt idx="2">
                  <c:v>52.86</c:v>
                </c:pt>
                <c:pt idx="3">
                  <c:v>53.34</c:v>
                </c:pt>
                <c:pt idx="4">
                  <c:v>54.2</c:v>
                </c:pt>
              </c:numCache>
            </c:numRef>
          </c:val>
          <c:extLst>
            <c:ext xmlns:c16="http://schemas.microsoft.com/office/drawing/2014/chart" uri="{C3380CC4-5D6E-409C-BE32-E72D297353CC}">
              <c16:uniqueId val="{00000000-1412-4636-AB85-4B12406560A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1412-4636-AB85-4B12406560A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12.36</c:v>
                </c:pt>
                <c:pt idx="1">
                  <c:v>12.32</c:v>
                </c:pt>
                <c:pt idx="2">
                  <c:v>12.24</c:v>
                </c:pt>
                <c:pt idx="3">
                  <c:v>11.91</c:v>
                </c:pt>
                <c:pt idx="4">
                  <c:v>12.36</c:v>
                </c:pt>
              </c:numCache>
            </c:numRef>
          </c:val>
          <c:extLst>
            <c:ext xmlns:c16="http://schemas.microsoft.com/office/drawing/2014/chart" uri="{C3380CC4-5D6E-409C-BE32-E72D297353CC}">
              <c16:uniqueId val="{00000000-3AFF-44C8-9C5F-30F8DA0EDBF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3AFF-44C8-9C5F-30F8DA0EDBF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3D-470A-A4C0-49ADE024990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763D-470A-A4C0-49ADE024990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209.18</c:v>
                </c:pt>
                <c:pt idx="1">
                  <c:v>220.67</c:v>
                </c:pt>
                <c:pt idx="2">
                  <c:v>241.94</c:v>
                </c:pt>
                <c:pt idx="3">
                  <c:v>258.06</c:v>
                </c:pt>
                <c:pt idx="4">
                  <c:v>243.91</c:v>
                </c:pt>
              </c:numCache>
            </c:numRef>
          </c:val>
          <c:extLst>
            <c:ext xmlns:c16="http://schemas.microsoft.com/office/drawing/2014/chart" uri="{C3380CC4-5D6E-409C-BE32-E72D297353CC}">
              <c16:uniqueId val="{00000000-BBF7-44BB-8D04-0AC8C68DF19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BBF7-44BB-8D04-0AC8C68DF19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558.73</c:v>
                </c:pt>
                <c:pt idx="1">
                  <c:v>556.75</c:v>
                </c:pt>
                <c:pt idx="2">
                  <c:v>569.94000000000005</c:v>
                </c:pt>
                <c:pt idx="3">
                  <c:v>576.75</c:v>
                </c:pt>
                <c:pt idx="4">
                  <c:v>567.07000000000005</c:v>
                </c:pt>
              </c:numCache>
            </c:numRef>
          </c:val>
          <c:extLst>
            <c:ext xmlns:c16="http://schemas.microsoft.com/office/drawing/2014/chart" uri="{C3380CC4-5D6E-409C-BE32-E72D297353CC}">
              <c16:uniqueId val="{00000000-1CCB-4DA8-810D-BB13971CAB4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1CCB-4DA8-810D-BB13971CAB4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118.3</c:v>
                </c:pt>
                <c:pt idx="1">
                  <c:v>116.03</c:v>
                </c:pt>
                <c:pt idx="2">
                  <c:v>115.61</c:v>
                </c:pt>
                <c:pt idx="3">
                  <c:v>113.66</c:v>
                </c:pt>
                <c:pt idx="4">
                  <c:v>113.38</c:v>
                </c:pt>
              </c:numCache>
            </c:numRef>
          </c:val>
          <c:extLst>
            <c:ext xmlns:c16="http://schemas.microsoft.com/office/drawing/2014/chart" uri="{C3380CC4-5D6E-409C-BE32-E72D297353CC}">
              <c16:uniqueId val="{00000000-7A8A-4125-89C6-6915EE7FC62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7A8A-4125-89C6-6915EE7FC62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137.94</c:v>
                </c:pt>
                <c:pt idx="1">
                  <c:v>140.5</c:v>
                </c:pt>
                <c:pt idx="2">
                  <c:v>140.91999999999999</c:v>
                </c:pt>
                <c:pt idx="3">
                  <c:v>144.27000000000001</c:v>
                </c:pt>
                <c:pt idx="4">
                  <c:v>144.72</c:v>
                </c:pt>
              </c:numCache>
            </c:numRef>
          </c:val>
          <c:extLst>
            <c:ext xmlns:c16="http://schemas.microsoft.com/office/drawing/2014/chart" uri="{C3380CC4-5D6E-409C-BE32-E72D297353CC}">
              <c16:uniqueId val="{00000000-2389-4BEF-AE45-F884F5A8D3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2389-4BEF-AE45-F884F5A8D33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J7" sqref="BJ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須崎市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21088</v>
      </c>
      <c r="AM8" s="61"/>
      <c r="AN8" s="61"/>
      <c r="AO8" s="61"/>
      <c r="AP8" s="61"/>
      <c r="AQ8" s="61"/>
      <c r="AR8" s="61"/>
      <c r="AS8" s="61"/>
      <c r="AT8" s="52">
        <f>データ!$S$6</f>
        <v>135.34</v>
      </c>
      <c r="AU8" s="53"/>
      <c r="AV8" s="53"/>
      <c r="AW8" s="53"/>
      <c r="AX8" s="53"/>
      <c r="AY8" s="53"/>
      <c r="AZ8" s="53"/>
      <c r="BA8" s="53"/>
      <c r="BB8" s="54">
        <f>データ!$T$6</f>
        <v>155.81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47.48</v>
      </c>
      <c r="J10" s="53"/>
      <c r="K10" s="53"/>
      <c r="L10" s="53"/>
      <c r="M10" s="53"/>
      <c r="N10" s="53"/>
      <c r="O10" s="64"/>
      <c r="P10" s="54">
        <f>データ!$P$6</f>
        <v>89.35</v>
      </c>
      <c r="Q10" s="54"/>
      <c r="R10" s="54"/>
      <c r="S10" s="54"/>
      <c r="T10" s="54"/>
      <c r="U10" s="54"/>
      <c r="V10" s="54"/>
      <c r="W10" s="61">
        <f>データ!$Q$6</f>
        <v>2750</v>
      </c>
      <c r="X10" s="61"/>
      <c r="Y10" s="61"/>
      <c r="Z10" s="61"/>
      <c r="AA10" s="61"/>
      <c r="AB10" s="61"/>
      <c r="AC10" s="61"/>
      <c r="AD10" s="2"/>
      <c r="AE10" s="2"/>
      <c r="AF10" s="2"/>
      <c r="AG10" s="2"/>
      <c r="AH10" s="4"/>
      <c r="AI10" s="4"/>
      <c r="AJ10" s="4"/>
      <c r="AK10" s="4"/>
      <c r="AL10" s="61">
        <f>データ!$U$6</f>
        <v>18533</v>
      </c>
      <c r="AM10" s="61"/>
      <c r="AN10" s="61"/>
      <c r="AO10" s="61"/>
      <c r="AP10" s="61"/>
      <c r="AQ10" s="61"/>
      <c r="AR10" s="61"/>
      <c r="AS10" s="61"/>
      <c r="AT10" s="52">
        <f>データ!$V$6</f>
        <v>35.159999999999997</v>
      </c>
      <c r="AU10" s="53"/>
      <c r="AV10" s="53"/>
      <c r="AW10" s="53"/>
      <c r="AX10" s="53"/>
      <c r="AY10" s="53"/>
      <c r="AZ10" s="53"/>
      <c r="BA10" s="53"/>
      <c r="BB10" s="54">
        <f>データ!$W$6</f>
        <v>527.1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110</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9"/>
      <c r="BM60" s="90"/>
      <c r="BN60" s="90"/>
      <c r="BO60" s="90"/>
      <c r="BP60" s="90"/>
      <c r="BQ60" s="90"/>
      <c r="BR60" s="90"/>
      <c r="BS60" s="90"/>
      <c r="BT60" s="90"/>
      <c r="BU60" s="90"/>
      <c r="BV60" s="90"/>
      <c r="BW60" s="90"/>
      <c r="BX60" s="90"/>
      <c r="BY60" s="90"/>
      <c r="BZ60" s="91"/>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H9mGCjZCYOwreStpfmV471MG3ENyQJRofgS8LcxcRdjEdUmu9+PV3MO9xHKUbl0I9Dw95V7S83RzkYGTLqW7Kg==" saltValue="2xpV771aUBOtF9sEk8V8Z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392065</v>
      </c>
      <c r="D6" s="34">
        <f t="shared" si="3"/>
        <v>46</v>
      </c>
      <c r="E6" s="34">
        <f t="shared" si="3"/>
        <v>1</v>
      </c>
      <c r="F6" s="34">
        <f t="shared" si="3"/>
        <v>0</v>
      </c>
      <c r="G6" s="34">
        <f t="shared" si="3"/>
        <v>1</v>
      </c>
      <c r="H6" s="34" t="str">
        <f t="shared" si="3"/>
        <v>高知県　須崎市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47.48</v>
      </c>
      <c r="P6" s="35">
        <f t="shared" si="3"/>
        <v>89.35</v>
      </c>
      <c r="Q6" s="35">
        <f t="shared" si="3"/>
        <v>2750</v>
      </c>
      <c r="R6" s="35">
        <f t="shared" si="3"/>
        <v>21088</v>
      </c>
      <c r="S6" s="35">
        <f t="shared" si="3"/>
        <v>135.34</v>
      </c>
      <c r="T6" s="35">
        <f t="shared" si="3"/>
        <v>155.81</v>
      </c>
      <c r="U6" s="35">
        <f t="shared" si="3"/>
        <v>18533</v>
      </c>
      <c r="V6" s="35">
        <f t="shared" si="3"/>
        <v>35.159999999999997</v>
      </c>
      <c r="W6" s="35">
        <f t="shared" si="3"/>
        <v>527.1</v>
      </c>
      <c r="X6" s="36">
        <f>IF(X7="",NA(),X7)</f>
        <v>121.58</v>
      </c>
      <c r="Y6" s="36">
        <f t="shared" ref="Y6:AG6" si="4">IF(Y7="",NA(),Y7)</f>
        <v>119.48</v>
      </c>
      <c r="Z6" s="36">
        <f t="shared" si="4"/>
        <v>119.92</v>
      </c>
      <c r="AA6" s="36">
        <f t="shared" si="4"/>
        <v>118.76</v>
      </c>
      <c r="AB6" s="36">
        <f t="shared" si="4"/>
        <v>118.43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209.18</v>
      </c>
      <c r="AU6" s="36">
        <f t="shared" ref="AU6:BC6" si="6">IF(AU7="",NA(),AU7)</f>
        <v>220.67</v>
      </c>
      <c r="AV6" s="36">
        <f t="shared" si="6"/>
        <v>241.94</v>
      </c>
      <c r="AW6" s="36">
        <f t="shared" si="6"/>
        <v>258.06</v>
      </c>
      <c r="AX6" s="36">
        <f t="shared" si="6"/>
        <v>243.91</v>
      </c>
      <c r="AY6" s="36">
        <f t="shared" si="6"/>
        <v>384.34</v>
      </c>
      <c r="AZ6" s="36">
        <f t="shared" si="6"/>
        <v>359.47</v>
      </c>
      <c r="BA6" s="36">
        <f t="shared" si="6"/>
        <v>369.69</v>
      </c>
      <c r="BB6" s="36">
        <f t="shared" si="6"/>
        <v>379.08</v>
      </c>
      <c r="BC6" s="36">
        <f t="shared" si="6"/>
        <v>367.55</v>
      </c>
      <c r="BD6" s="35" t="str">
        <f>IF(BD7="","",IF(BD7="-","【-】","【"&amp;SUBSTITUTE(TEXT(BD7,"#,##0.00"),"-","△")&amp;"】"))</f>
        <v>【260.31】</v>
      </c>
      <c r="BE6" s="36">
        <f>IF(BE7="",NA(),BE7)</f>
        <v>558.73</v>
      </c>
      <c r="BF6" s="36">
        <f t="shared" ref="BF6:BN6" si="7">IF(BF7="",NA(),BF7)</f>
        <v>556.75</v>
      </c>
      <c r="BG6" s="36">
        <f t="shared" si="7"/>
        <v>569.94000000000005</v>
      </c>
      <c r="BH6" s="36">
        <f t="shared" si="7"/>
        <v>576.75</v>
      </c>
      <c r="BI6" s="36">
        <f t="shared" si="7"/>
        <v>567.07000000000005</v>
      </c>
      <c r="BJ6" s="36">
        <f t="shared" si="7"/>
        <v>380.58</v>
      </c>
      <c r="BK6" s="36">
        <f t="shared" si="7"/>
        <v>401.79</v>
      </c>
      <c r="BL6" s="36">
        <f t="shared" si="7"/>
        <v>402.99</v>
      </c>
      <c r="BM6" s="36">
        <f t="shared" si="7"/>
        <v>398.98</v>
      </c>
      <c r="BN6" s="36">
        <f t="shared" si="7"/>
        <v>418.68</v>
      </c>
      <c r="BO6" s="35" t="str">
        <f>IF(BO7="","",IF(BO7="-","【-】","【"&amp;SUBSTITUTE(TEXT(BO7,"#,##0.00"),"-","△")&amp;"】"))</f>
        <v>【275.67】</v>
      </c>
      <c r="BP6" s="36">
        <f>IF(BP7="",NA(),BP7)</f>
        <v>118.3</v>
      </c>
      <c r="BQ6" s="36">
        <f t="shared" ref="BQ6:BY6" si="8">IF(BQ7="",NA(),BQ7)</f>
        <v>116.03</v>
      </c>
      <c r="BR6" s="36">
        <f t="shared" si="8"/>
        <v>115.61</v>
      </c>
      <c r="BS6" s="36">
        <f t="shared" si="8"/>
        <v>113.66</v>
      </c>
      <c r="BT6" s="36">
        <f t="shared" si="8"/>
        <v>113.38</v>
      </c>
      <c r="BU6" s="36">
        <f t="shared" si="8"/>
        <v>102.38</v>
      </c>
      <c r="BV6" s="36">
        <f t="shared" si="8"/>
        <v>100.12</v>
      </c>
      <c r="BW6" s="36">
        <f t="shared" si="8"/>
        <v>98.66</v>
      </c>
      <c r="BX6" s="36">
        <f t="shared" si="8"/>
        <v>98.64</v>
      </c>
      <c r="BY6" s="36">
        <f t="shared" si="8"/>
        <v>94.78</v>
      </c>
      <c r="BZ6" s="35" t="str">
        <f>IF(BZ7="","",IF(BZ7="-","【-】","【"&amp;SUBSTITUTE(TEXT(BZ7,"#,##0.00"),"-","△")&amp;"】"))</f>
        <v>【100.05】</v>
      </c>
      <c r="CA6" s="36">
        <f>IF(CA7="",NA(),CA7)</f>
        <v>137.94</v>
      </c>
      <c r="CB6" s="36">
        <f t="shared" ref="CB6:CJ6" si="9">IF(CB7="",NA(),CB7)</f>
        <v>140.5</v>
      </c>
      <c r="CC6" s="36">
        <f t="shared" si="9"/>
        <v>140.91999999999999</v>
      </c>
      <c r="CD6" s="36">
        <f t="shared" si="9"/>
        <v>144.27000000000001</v>
      </c>
      <c r="CE6" s="36">
        <f t="shared" si="9"/>
        <v>144.72</v>
      </c>
      <c r="CF6" s="36">
        <f t="shared" si="9"/>
        <v>168.67</v>
      </c>
      <c r="CG6" s="36">
        <f t="shared" si="9"/>
        <v>174.97</v>
      </c>
      <c r="CH6" s="36">
        <f t="shared" si="9"/>
        <v>178.59</v>
      </c>
      <c r="CI6" s="36">
        <f t="shared" si="9"/>
        <v>178.92</v>
      </c>
      <c r="CJ6" s="36">
        <f t="shared" si="9"/>
        <v>181.3</v>
      </c>
      <c r="CK6" s="35" t="str">
        <f>IF(CK7="","",IF(CK7="-","【-】","【"&amp;SUBSTITUTE(TEXT(CK7,"#,##0.00"),"-","△")&amp;"】"))</f>
        <v>【166.40】</v>
      </c>
      <c r="CL6" s="36">
        <f>IF(CL7="",NA(),CL7)</f>
        <v>52.78</v>
      </c>
      <c r="CM6" s="36">
        <f t="shared" ref="CM6:CU6" si="10">IF(CM7="",NA(),CM7)</f>
        <v>79.16</v>
      </c>
      <c r="CN6" s="36">
        <f t="shared" si="10"/>
        <v>62.13</v>
      </c>
      <c r="CO6" s="36">
        <f t="shared" si="10"/>
        <v>59.25</v>
      </c>
      <c r="CP6" s="36">
        <f t="shared" si="10"/>
        <v>55.77</v>
      </c>
      <c r="CQ6" s="36">
        <f t="shared" si="10"/>
        <v>54.92</v>
      </c>
      <c r="CR6" s="36">
        <f t="shared" si="10"/>
        <v>55.63</v>
      </c>
      <c r="CS6" s="36">
        <f t="shared" si="10"/>
        <v>55.03</v>
      </c>
      <c r="CT6" s="36">
        <f t="shared" si="10"/>
        <v>55.14</v>
      </c>
      <c r="CU6" s="36">
        <f t="shared" si="10"/>
        <v>55.89</v>
      </c>
      <c r="CV6" s="35" t="str">
        <f>IF(CV7="","",IF(CV7="-","【-】","【"&amp;SUBSTITUTE(TEXT(CV7,"#,##0.00"),"-","△")&amp;"】"))</f>
        <v>【60.69】</v>
      </c>
      <c r="CW6" s="36">
        <f>IF(CW7="",NA(),CW7)</f>
        <v>80.34</v>
      </c>
      <c r="CX6" s="36">
        <f t="shared" ref="CX6:DF6" si="11">IF(CX7="",NA(),CX7)</f>
        <v>65.64</v>
      </c>
      <c r="CY6" s="36">
        <f t="shared" si="11"/>
        <v>81.39</v>
      </c>
      <c r="CZ6" s="36">
        <f t="shared" si="11"/>
        <v>80.06</v>
      </c>
      <c r="DA6" s="36">
        <f t="shared" si="11"/>
        <v>85.96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51.67</v>
      </c>
      <c r="DI6" s="36">
        <f t="shared" ref="DI6:DQ6" si="12">IF(DI7="",NA(),DI7)</f>
        <v>52.08</v>
      </c>
      <c r="DJ6" s="36">
        <f t="shared" si="12"/>
        <v>52.86</v>
      </c>
      <c r="DK6" s="36">
        <f t="shared" si="12"/>
        <v>53.34</v>
      </c>
      <c r="DL6" s="36">
        <f t="shared" si="12"/>
        <v>54.2</v>
      </c>
      <c r="DM6" s="36">
        <f t="shared" si="12"/>
        <v>48.49</v>
      </c>
      <c r="DN6" s="36">
        <f t="shared" si="12"/>
        <v>48.05</v>
      </c>
      <c r="DO6" s="36">
        <f t="shared" si="12"/>
        <v>48.87</v>
      </c>
      <c r="DP6" s="36">
        <f t="shared" si="12"/>
        <v>49.92</v>
      </c>
      <c r="DQ6" s="36">
        <f t="shared" si="12"/>
        <v>50.63</v>
      </c>
      <c r="DR6" s="35" t="str">
        <f>IF(DR7="","",IF(DR7="-","【-】","【"&amp;SUBSTITUTE(TEXT(DR7,"#,##0.00"),"-","△")&amp;"】"))</f>
        <v>【50.19】</v>
      </c>
      <c r="DS6" s="36">
        <f>IF(DS7="",NA(),DS7)</f>
        <v>12.36</v>
      </c>
      <c r="DT6" s="36">
        <f t="shared" ref="DT6:EB6" si="13">IF(DT7="",NA(),DT7)</f>
        <v>12.32</v>
      </c>
      <c r="DU6" s="36">
        <f t="shared" si="13"/>
        <v>12.24</v>
      </c>
      <c r="DV6" s="36">
        <f t="shared" si="13"/>
        <v>11.91</v>
      </c>
      <c r="DW6" s="36">
        <f t="shared" si="13"/>
        <v>12.36</v>
      </c>
      <c r="DX6" s="36">
        <f t="shared" si="13"/>
        <v>12.79</v>
      </c>
      <c r="DY6" s="36">
        <f t="shared" si="13"/>
        <v>13.39</v>
      </c>
      <c r="DZ6" s="36">
        <f t="shared" si="13"/>
        <v>14.85</v>
      </c>
      <c r="EA6" s="36">
        <f t="shared" si="13"/>
        <v>16.88</v>
      </c>
      <c r="EB6" s="36">
        <f t="shared" si="13"/>
        <v>18.28</v>
      </c>
      <c r="EC6" s="35" t="str">
        <f>IF(EC7="","",IF(EC7="-","【-】","【"&amp;SUBSTITUTE(TEXT(EC7,"#,##0.00"),"-","△")&amp;"】"))</f>
        <v>【20.63】</v>
      </c>
      <c r="ED6" s="36">
        <f>IF(ED7="",NA(),ED7)</f>
        <v>0.56000000000000005</v>
      </c>
      <c r="EE6" s="36">
        <f t="shared" ref="EE6:EM6" si="14">IF(EE7="",NA(),EE7)</f>
        <v>0.45</v>
      </c>
      <c r="EF6" s="36">
        <f t="shared" si="14"/>
        <v>0.72</v>
      </c>
      <c r="EG6" s="36">
        <f t="shared" si="14"/>
        <v>0.72</v>
      </c>
      <c r="EH6" s="36">
        <f t="shared" si="14"/>
        <v>0.48</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392065</v>
      </c>
      <c r="D7" s="38">
        <v>46</v>
      </c>
      <c r="E7" s="38">
        <v>1</v>
      </c>
      <c r="F7" s="38">
        <v>0</v>
      </c>
      <c r="G7" s="38">
        <v>1</v>
      </c>
      <c r="H7" s="38" t="s">
        <v>93</v>
      </c>
      <c r="I7" s="38" t="s">
        <v>94</v>
      </c>
      <c r="J7" s="38" t="s">
        <v>95</v>
      </c>
      <c r="K7" s="38" t="s">
        <v>96</v>
      </c>
      <c r="L7" s="38" t="s">
        <v>97</v>
      </c>
      <c r="M7" s="38" t="s">
        <v>98</v>
      </c>
      <c r="N7" s="39" t="s">
        <v>99</v>
      </c>
      <c r="O7" s="39">
        <v>47.48</v>
      </c>
      <c r="P7" s="39">
        <v>89.35</v>
      </c>
      <c r="Q7" s="39">
        <v>2750</v>
      </c>
      <c r="R7" s="39">
        <v>21088</v>
      </c>
      <c r="S7" s="39">
        <v>135.34</v>
      </c>
      <c r="T7" s="39">
        <v>155.81</v>
      </c>
      <c r="U7" s="39">
        <v>18533</v>
      </c>
      <c r="V7" s="39">
        <v>35.159999999999997</v>
      </c>
      <c r="W7" s="39">
        <v>527.1</v>
      </c>
      <c r="X7" s="39">
        <v>121.58</v>
      </c>
      <c r="Y7" s="39">
        <v>119.48</v>
      </c>
      <c r="Z7" s="39">
        <v>119.92</v>
      </c>
      <c r="AA7" s="39">
        <v>118.76</v>
      </c>
      <c r="AB7" s="39">
        <v>118.43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209.18</v>
      </c>
      <c r="AU7" s="39">
        <v>220.67</v>
      </c>
      <c r="AV7" s="39">
        <v>241.94</v>
      </c>
      <c r="AW7" s="39">
        <v>258.06</v>
      </c>
      <c r="AX7" s="39">
        <v>243.91</v>
      </c>
      <c r="AY7" s="39">
        <v>384.34</v>
      </c>
      <c r="AZ7" s="39">
        <v>359.47</v>
      </c>
      <c r="BA7" s="39">
        <v>369.69</v>
      </c>
      <c r="BB7" s="39">
        <v>379.08</v>
      </c>
      <c r="BC7" s="39">
        <v>367.55</v>
      </c>
      <c r="BD7" s="39">
        <v>260.31</v>
      </c>
      <c r="BE7" s="39">
        <v>558.73</v>
      </c>
      <c r="BF7" s="39">
        <v>556.75</v>
      </c>
      <c r="BG7" s="39">
        <v>569.94000000000005</v>
      </c>
      <c r="BH7" s="39">
        <v>576.75</v>
      </c>
      <c r="BI7" s="39">
        <v>567.07000000000005</v>
      </c>
      <c r="BJ7" s="39">
        <v>380.58</v>
      </c>
      <c r="BK7" s="39">
        <v>401.79</v>
      </c>
      <c r="BL7" s="39">
        <v>402.99</v>
      </c>
      <c r="BM7" s="39">
        <v>398.98</v>
      </c>
      <c r="BN7" s="39">
        <v>418.68</v>
      </c>
      <c r="BO7" s="39">
        <v>275.67</v>
      </c>
      <c r="BP7" s="39">
        <v>118.3</v>
      </c>
      <c r="BQ7" s="39">
        <v>116.03</v>
      </c>
      <c r="BR7" s="39">
        <v>115.61</v>
      </c>
      <c r="BS7" s="39">
        <v>113.66</v>
      </c>
      <c r="BT7" s="39">
        <v>113.38</v>
      </c>
      <c r="BU7" s="39">
        <v>102.38</v>
      </c>
      <c r="BV7" s="39">
        <v>100.12</v>
      </c>
      <c r="BW7" s="39">
        <v>98.66</v>
      </c>
      <c r="BX7" s="39">
        <v>98.64</v>
      </c>
      <c r="BY7" s="39">
        <v>94.78</v>
      </c>
      <c r="BZ7" s="39">
        <v>100.05</v>
      </c>
      <c r="CA7" s="39">
        <v>137.94</v>
      </c>
      <c r="CB7" s="39">
        <v>140.5</v>
      </c>
      <c r="CC7" s="39">
        <v>140.91999999999999</v>
      </c>
      <c r="CD7" s="39">
        <v>144.27000000000001</v>
      </c>
      <c r="CE7" s="39">
        <v>144.72</v>
      </c>
      <c r="CF7" s="39">
        <v>168.67</v>
      </c>
      <c r="CG7" s="39">
        <v>174.97</v>
      </c>
      <c r="CH7" s="39">
        <v>178.59</v>
      </c>
      <c r="CI7" s="39">
        <v>178.92</v>
      </c>
      <c r="CJ7" s="39">
        <v>181.3</v>
      </c>
      <c r="CK7" s="39">
        <v>166.4</v>
      </c>
      <c r="CL7" s="39">
        <v>52.78</v>
      </c>
      <c r="CM7" s="39">
        <v>79.16</v>
      </c>
      <c r="CN7" s="39">
        <v>62.13</v>
      </c>
      <c r="CO7" s="39">
        <v>59.25</v>
      </c>
      <c r="CP7" s="39">
        <v>55.77</v>
      </c>
      <c r="CQ7" s="39">
        <v>54.92</v>
      </c>
      <c r="CR7" s="39">
        <v>55.63</v>
      </c>
      <c r="CS7" s="39">
        <v>55.03</v>
      </c>
      <c r="CT7" s="39">
        <v>55.14</v>
      </c>
      <c r="CU7" s="39">
        <v>55.89</v>
      </c>
      <c r="CV7" s="39">
        <v>60.69</v>
      </c>
      <c r="CW7" s="39">
        <v>80.34</v>
      </c>
      <c r="CX7" s="39">
        <v>65.64</v>
      </c>
      <c r="CY7" s="39">
        <v>81.39</v>
      </c>
      <c r="CZ7" s="39">
        <v>80.06</v>
      </c>
      <c r="DA7" s="39">
        <v>85.96</v>
      </c>
      <c r="DB7" s="39">
        <v>82.66</v>
      </c>
      <c r="DC7" s="39">
        <v>82.04</v>
      </c>
      <c r="DD7" s="39">
        <v>81.900000000000006</v>
      </c>
      <c r="DE7" s="39">
        <v>81.39</v>
      </c>
      <c r="DF7" s="39">
        <v>81.27</v>
      </c>
      <c r="DG7" s="39">
        <v>89.82</v>
      </c>
      <c r="DH7" s="39">
        <v>51.67</v>
      </c>
      <c r="DI7" s="39">
        <v>52.08</v>
      </c>
      <c r="DJ7" s="39">
        <v>52.86</v>
      </c>
      <c r="DK7" s="39">
        <v>53.34</v>
      </c>
      <c r="DL7" s="39">
        <v>54.2</v>
      </c>
      <c r="DM7" s="39">
        <v>48.49</v>
      </c>
      <c r="DN7" s="39">
        <v>48.05</v>
      </c>
      <c r="DO7" s="39">
        <v>48.87</v>
      </c>
      <c r="DP7" s="39">
        <v>49.92</v>
      </c>
      <c r="DQ7" s="39">
        <v>50.63</v>
      </c>
      <c r="DR7" s="39">
        <v>50.19</v>
      </c>
      <c r="DS7" s="39">
        <v>12.36</v>
      </c>
      <c r="DT7" s="39">
        <v>12.32</v>
      </c>
      <c r="DU7" s="39">
        <v>12.24</v>
      </c>
      <c r="DV7" s="39">
        <v>11.91</v>
      </c>
      <c r="DW7" s="39">
        <v>12.36</v>
      </c>
      <c r="DX7" s="39">
        <v>12.79</v>
      </c>
      <c r="DY7" s="39">
        <v>13.39</v>
      </c>
      <c r="DZ7" s="39">
        <v>14.85</v>
      </c>
      <c r="EA7" s="39">
        <v>16.88</v>
      </c>
      <c r="EB7" s="39">
        <v>18.28</v>
      </c>
      <c r="EC7" s="39">
        <v>20.63</v>
      </c>
      <c r="ED7" s="39">
        <v>0.56000000000000005</v>
      </c>
      <c r="EE7" s="39">
        <v>0.45</v>
      </c>
      <c r="EF7" s="39">
        <v>0.72</v>
      </c>
      <c r="EG7" s="39">
        <v>0.72</v>
      </c>
      <c r="EH7" s="39">
        <v>0.48</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2022-01-07T04:40:06Z</cp:lastPrinted>
  <dcterms:created xsi:type="dcterms:W3CDTF">2021-12-03T06:56:59Z</dcterms:created>
  <dcterms:modified xsi:type="dcterms:W3CDTF">2022-01-07T04:47:52Z</dcterms:modified>
  <cp:category/>
</cp:coreProperties>
</file>