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仕事\04 公営企業分\R3\20220106【照会：1月17日（月）〆】公営企業に係る経営比較分析表（令和２年度決算）の分析等について\02_各課回答\下水\"/>
    </mc:Choice>
  </mc:AlternateContent>
  <workbookProtection workbookAlgorithmName="SHA-512" workbookHashValue="5EqXd4BtdCmoXRAnL248L8LhPZ2m2RNv26RL0Ox6fsAxWaXyTrmi8zV+ufWXxEoJVzaJ2q4/YRj6iOCyWLRahQ==" workbookSaltValue="50EIOsrpanxJZwKj68KU9w==" workbookSpinCount="100000" lockStructure="1"/>
  <bookViews>
    <workbookView xWindow="0" yWindow="0" windowWidth="13740" windowHeight="1174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M6" i="5"/>
  <c r="AD8" i="4" s="1"/>
  <c r="L6" i="5"/>
  <c r="W8" i="4" s="1"/>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W10" i="4"/>
  <c r="I10" i="4"/>
  <c r="B10" i="4"/>
  <c r="BB8" i="4"/>
  <c r="AL8" i="4"/>
  <c r="P8" i="4"/>
  <c r="B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<sst xmlns="http://schemas.openxmlformats.org/spreadsheetml/2006/main" count="236" uniqueCount="121">
  <si>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</si>
  <si>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</si>
  <si>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</si>
  <si>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</si>
  <si>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</si>
  <si>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</si>
  <si>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</si>
  <si>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</si>
  <si>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</si>
  <si>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</si>
  <si>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</si>
  <si>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</si>
  <si>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</si>
  <si>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</si>
  <si>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</si>
  <si>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</si>
  <si>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</si>
  <si>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</si>
  <si>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</si>
  <si>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</si>
  <si>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</si>
  <si>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</si>
  <si>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</si>
  <si>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</si>
  <si>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</si>
  <si>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</si>
  <si>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</si>
  <si>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</si>
  <si>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</si>
  <si>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</si>
  <si>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</si>
  <si>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</si>
  <si>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</si>
  <si>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</si>
  <si>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</si>
  <si>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</si>
  <si>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</si>
  <si>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</si>
  <si>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</si>
  <si>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</si>
  <si>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</si>
  <si>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</si>
  <si>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</si>
  <si>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</si>
  <si>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</si>
  <si>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</si>
  <si>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</si>
  <si>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</si>
  <si>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</si>
  <si>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</si>
  <si>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</si>
  <si>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</si>
  <si>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</si>
  <si>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</si>
  <si>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</si>
  <si>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</si>
  <si>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</si>
  <si>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</si>
  <si>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</si>
  <si>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</si>
  <si>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</si>
  <si>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</si>
  <si>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</si>
  <si>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</si>
  <si>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</si>
  <si>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</si>
  <si>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</si>
  <si>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</si>
  <si>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</si>
  <si>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</si>
  <si>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</si>
  <si>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</si>
  <si>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</si>
  <si>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</si>
  <si>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</si>
  <si>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</si>
  <si>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</si>
  <si>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</si>
  <si>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</si>
  <si>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</si>
  <si>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</si>
  <si>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</si>
  <si>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</si>
  <si>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</si>
  <si>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</si>
  <si>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</si>
  <si>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</si>
  <si>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</si>
  <si>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</si>
  <si>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</si>
  <si>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</si>
  <si>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</si>
  <si>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</si>
  <si>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</si>
  <si>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</si>
  <si>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</si>
  <si>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</si>
  <si>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</si>
  <si>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宿毛市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</si>
  <si>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</si>
  <si>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</si>
  <si>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</si>
  <si>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</si>
  <si>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</si>
  <si>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</si>
  <si>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</si>
  <si>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</si>
  <si>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</si>
  <si>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</si>
  <si>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</si>
  <si>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</si>
  <si>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</si>
  <si>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</si>
  <si>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</si>
  <si>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</si>
  <si>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</si>
  <si>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</si>
  <si>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</si>
  <si>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収益的収支は昨年同様に低い値を示しているが、経費回収率については向上しており、経営状態は現状維持している状況であるが、決して良い状態ではない。
企業債残高が増となっているのは、今年度新たに施設の更新計画を作成したことによるものです。
施設利用率や水洗化率が低いことについては、引き続き加入率向上に更なる努力が必要と考えております。</t>
    <rPh sb="32" eb="34">
      <t>コウジョウ</t>
    </rPh>
    <rPh sb="39" eb="43">
      <t>ケイエイジョウタイ</t>
    </rPh>
    <rPh sb="44" eb="46">
      <t>ゲンジョウ</t>
    </rPh>
    <rPh sb="46" eb="48">
      <t>イジ</t>
    </rPh>
    <rPh sb="52" eb="54">
      <t>ジョウキョウ</t>
    </rPh>
    <rPh sb="59" eb="60">
      <t>ケッ</t>
    </rPh>
    <rPh sb="62" eb="63">
      <t>ヨ</t>
    </rPh>
    <rPh sb="64" eb="66">
      <t>ジョウタイ</t>
    </rPh>
    <rPh sb="72" eb="74">
      <t>キギョウ</t>
    </rPh>
    <rPh sb="78" eb="79">
      <t>ゾウ</t>
    </rPh>
    <rPh sb="88" eb="91">
      <t>コンネンド</t>
    </rPh>
    <phoneticPr fontId="4"/>
  </si>
  <si>
    <t>近年、中継ポンプ設備や処理施設の老朽化が顕著となっており、更新時期を迎えた施設・設備は現在、部品交換や修繕にて長寿命化を図っていますが、R2年度漁業集落環境整備事業による整備計画を策定しましたので、老朽化が著しい施設から更新、実施に向け取り組んでいきます。</t>
    <rPh sb="70" eb="72">
      <t>ネンド</t>
    </rPh>
    <rPh sb="99" eb="102">
      <t>ロウキュウカ</t>
    </rPh>
    <rPh sb="103" eb="104">
      <t>イチジル</t>
    </rPh>
    <phoneticPr fontId="4"/>
  </si>
  <si>
    <t>漁業集落排水事業については、地理的条件から他事業との統合が望めない状況のため、単独での安定経営を目指していかなくてはならない。
このことから、加入促進はもとより使用料改定を検討しなくてはならない状況を迎えています。
R2年度に総合的な整備計画を策定しましたので、R3年度から施設の更新等を図ります。</t>
    <rPh sb="71" eb="75">
      <t>カニュウソクシン</t>
    </rPh>
    <rPh sb="117" eb="119">
      <t>セイビ</t>
    </rPh>
    <rPh sb="133" eb="135">
      <t>ネンド</t>
    </rPh>
    <rPh sb="137" eb="139">
      <t>シセツ</t>
    </rPh>
    <rPh sb="140" eb="142">
      <t>コウシン</t>
    </rPh>
    <rPh sb="142" eb="143">
      <t>トウ</t>
    </rPh>
    <rPh sb="144" eb="145">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</si>
</sst>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C0-43C6-8463-AA69EF76025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0.09</c:v>
                </c:pt>
                <c:pt idx="2">
                  <c:v>0.02</c:v>
                </c:pt>
                <c:pt idx="3">
                  <c:v>0.01</c:v>
                </c:pt>
                <c:pt idx="4">
                  <c:v>1.6</c:v>
                </c:pt>
              </c:numCache>
            </c:numRef>
          </c:val>
          <c:smooth val="0"/>
          <c:extLst>
            <c:ext xmlns:c16="http://schemas.microsoft.com/office/drawing/2014/chart" uri="{C3380CC4-5D6E-409C-BE32-E72D297353CC}">
              <c16:uniqueId val="{00000001-0CC0-43C6-8463-AA69EF76025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33.96</c:v>
                </c:pt>
                <c:pt idx="1">
                  <c:v>33.96</c:v>
                </c:pt>
                <c:pt idx="2">
                  <c:v>34.590000000000003</c:v>
                </c:pt>
                <c:pt idx="3">
                  <c:v>42.77</c:v>
                </c:pt>
                <c:pt idx="4">
                  <c:v>35.22</c:v>
                </c:pt>
              </c:numCache>
            </c:numRef>
          </c:val>
          <c:extLst>
            <c:ext xmlns:c16="http://schemas.microsoft.com/office/drawing/2014/chart" uri="{C3380CC4-5D6E-409C-BE32-E72D297353CC}">
              <c16:uniqueId val="{00000000-5799-46F1-AD47-3F9D2CA0DE9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33.729999999999997</c:v>
                </c:pt>
                <c:pt idx="1">
                  <c:v>33.21</c:v>
                </c:pt>
                <c:pt idx="2">
                  <c:v>32.229999999999997</c:v>
                </c:pt>
                <c:pt idx="3">
                  <c:v>32.479999999999997</c:v>
                </c:pt>
                <c:pt idx="4">
                  <c:v>30.19</c:v>
                </c:pt>
              </c:numCache>
            </c:numRef>
          </c:val>
          <c:smooth val="0"/>
          <c:extLst>
            <c:ext xmlns:c16="http://schemas.microsoft.com/office/drawing/2014/chart" uri="{C3380CC4-5D6E-409C-BE32-E72D297353CC}">
              <c16:uniqueId val="{00000001-5799-46F1-AD47-3F9D2CA0DE9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70.92</c:v>
                </c:pt>
                <c:pt idx="1">
                  <c:v>70.86</c:v>
                </c:pt>
                <c:pt idx="2">
                  <c:v>70.03</c:v>
                </c:pt>
                <c:pt idx="3">
                  <c:v>73.02</c:v>
                </c:pt>
                <c:pt idx="4">
                  <c:v>74.63</c:v>
                </c:pt>
              </c:numCache>
            </c:numRef>
          </c:val>
          <c:extLst>
            <c:ext xmlns:c16="http://schemas.microsoft.com/office/drawing/2014/chart" uri="{C3380CC4-5D6E-409C-BE32-E72D297353CC}">
              <c16:uniqueId val="{00000000-59A6-49BA-AE57-BA937DCA126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79.989999999999995</c:v>
                </c:pt>
                <c:pt idx="1">
                  <c:v>79.98</c:v>
                </c:pt>
                <c:pt idx="2">
                  <c:v>80.8</c:v>
                </c:pt>
                <c:pt idx="3">
                  <c:v>79.2</c:v>
                </c:pt>
                <c:pt idx="4">
                  <c:v>79.09</c:v>
                </c:pt>
              </c:numCache>
            </c:numRef>
          </c:val>
          <c:smooth val="0"/>
          <c:extLst>
            <c:ext xmlns:c16="http://schemas.microsoft.com/office/drawing/2014/chart" uri="{C3380CC4-5D6E-409C-BE32-E72D297353CC}">
              <c16:uniqueId val="{00000001-59A6-49BA-AE57-BA937DCA126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39.99</c:v>
                </c:pt>
                <c:pt idx="1">
                  <c:v>34.659999999999997</c:v>
                </c:pt>
                <c:pt idx="2">
                  <c:v>42.54</c:v>
                </c:pt>
                <c:pt idx="3">
                  <c:v>34.32</c:v>
                </c:pt>
                <c:pt idx="4">
                  <c:v>33.520000000000003</c:v>
                </c:pt>
              </c:numCache>
            </c:numRef>
          </c:val>
          <c:extLst>
            <c:ext xmlns:c16="http://schemas.microsoft.com/office/drawing/2014/chart" uri="{C3380CC4-5D6E-409C-BE32-E72D297353CC}">
              <c16:uniqueId val="{00000000-403E-4AD4-A4E2-888BB6DF4B2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3E-4AD4-A4E2-888BB6DF4B2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D4-4D9E-AAE9-565FC1EE45F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D4-4D9E-AAE9-565FC1EE45F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9F-4A40-9AD4-A2A98044AAF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9F-4A40-9AD4-A2A98044AAF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E3-4FB1-BD52-47ADBC35AF3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E3-4FB1-BD52-47ADBC35AF3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74-4D11-96F8-C574264CB2F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74-4D11-96F8-C574264CB2F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28.81</c:v>
                </c:pt>
                <c:pt idx="1">
                  <c:v>29.98</c:v>
                </c:pt>
                <c:pt idx="2">
                  <c:v>29.64</c:v>
                </c:pt>
                <c:pt idx="3" formatCode="#,##0.00;&quot;△&quot;#,##0.00">
                  <c:v>0</c:v>
                </c:pt>
                <c:pt idx="4" formatCode="#,##0.00;&quot;△&quot;#,##0.00">
                  <c:v>0</c:v>
                </c:pt>
              </c:numCache>
            </c:numRef>
          </c:val>
          <c:extLst>
            <c:ext xmlns:c16="http://schemas.microsoft.com/office/drawing/2014/chart" uri="{C3380CC4-5D6E-409C-BE32-E72D297353CC}">
              <c16:uniqueId val="{00000000-BD43-412D-99E5-55204DAEDC6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1063.93</c:v>
                </c:pt>
                <c:pt idx="1">
                  <c:v>1060.8599999999999</c:v>
                </c:pt>
                <c:pt idx="2">
                  <c:v>1006.65</c:v>
                </c:pt>
                <c:pt idx="3">
                  <c:v>998.42</c:v>
                </c:pt>
                <c:pt idx="4">
                  <c:v>1095.52</c:v>
                </c:pt>
              </c:numCache>
            </c:numRef>
          </c:val>
          <c:smooth val="0"/>
          <c:extLst>
            <c:ext xmlns:c16="http://schemas.microsoft.com/office/drawing/2014/chart" uri="{C3380CC4-5D6E-409C-BE32-E72D297353CC}">
              <c16:uniqueId val="{00000001-BD43-412D-99E5-55204DAEDC6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75.459999999999994</c:v>
                </c:pt>
                <c:pt idx="1">
                  <c:v>89.07</c:v>
                </c:pt>
                <c:pt idx="2">
                  <c:v>45.24</c:v>
                </c:pt>
                <c:pt idx="3">
                  <c:v>75.45</c:v>
                </c:pt>
                <c:pt idx="4">
                  <c:v>89.63</c:v>
                </c:pt>
              </c:numCache>
            </c:numRef>
          </c:val>
          <c:extLst>
            <c:ext xmlns:c16="http://schemas.microsoft.com/office/drawing/2014/chart" uri="{C3380CC4-5D6E-409C-BE32-E72D297353CC}">
              <c16:uniqueId val="{00000000-7087-4DF4-B270-5F57574F21E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46.26</c:v>
                </c:pt>
                <c:pt idx="1">
                  <c:v>45.81</c:v>
                </c:pt>
                <c:pt idx="2">
                  <c:v>43.43</c:v>
                </c:pt>
                <c:pt idx="3">
                  <c:v>41.41</c:v>
                </c:pt>
                <c:pt idx="4">
                  <c:v>39.64</c:v>
                </c:pt>
              </c:numCache>
            </c:numRef>
          </c:val>
          <c:smooth val="0"/>
          <c:extLst>
            <c:ext xmlns:c16="http://schemas.microsoft.com/office/drawing/2014/chart" uri="{C3380CC4-5D6E-409C-BE32-E72D297353CC}">
              <c16:uniqueId val="{00000001-7087-4DF4-B270-5F57574F21E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166.78</c:v>
                </c:pt>
                <c:pt idx="1">
                  <c:v>141.21</c:v>
                </c:pt>
                <c:pt idx="2">
                  <c:v>284.07</c:v>
                </c:pt>
                <c:pt idx="3">
                  <c:v>170.69</c:v>
                </c:pt>
                <c:pt idx="4">
                  <c:v>144.58000000000001</c:v>
                </c:pt>
              </c:numCache>
            </c:numRef>
          </c:val>
          <c:extLst>
            <c:ext xmlns:c16="http://schemas.microsoft.com/office/drawing/2014/chart" uri="{C3380CC4-5D6E-409C-BE32-E72D297353CC}">
              <c16:uniqueId val="{00000000-E3F7-4371-97CA-6BE6374410D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376.4</c:v>
                </c:pt>
                <c:pt idx="1">
                  <c:v>383.92</c:v>
                </c:pt>
                <c:pt idx="2">
                  <c:v>400.44</c:v>
                </c:pt>
                <c:pt idx="3">
                  <c:v>417.56</c:v>
                </c:pt>
                <c:pt idx="4">
                  <c:v>449.72</c:v>
                </c:pt>
              </c:numCache>
            </c:numRef>
          </c:val>
          <c:smooth val="0"/>
          <c:extLst>
            <c:ext xmlns:c16="http://schemas.microsoft.com/office/drawing/2014/chart" uri="{C3380CC4-5D6E-409C-BE32-E72D297353CC}">
              <c16:uniqueId val="{00000001-E3F7-4371-97CA-6BE6374410D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37" zoomScale="85" zoomScaleNormal="85" workbookViewId="0">
      <selection activeCell="CB65" sqref="CB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宿毛市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19895</v>
      </c>
      <c r="AM8" s="51"/>
      <c r="AN8" s="51"/>
      <c r="AO8" s="51"/>
      <c r="AP8" s="51"/>
      <c r="AQ8" s="51"/>
      <c r="AR8" s="51"/>
      <c r="AS8" s="51"/>
      <c r="AT8" s="46">
        <f>データ!T6</f>
        <v>286.2</v>
      </c>
      <c r="AU8" s="46"/>
      <c r="AV8" s="46"/>
      <c r="AW8" s="46"/>
      <c r="AX8" s="46"/>
      <c r="AY8" s="46"/>
      <c r="AZ8" s="46"/>
      <c r="BA8" s="46"/>
      <c r="BB8" s="46">
        <f>データ!U6</f>
        <v>69.510000000000005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1.38</v>
      </c>
      <c r="Q10" s="46"/>
      <c r="R10" s="46"/>
      <c r="S10" s="46"/>
      <c r="T10" s="46"/>
      <c r="U10" s="46"/>
      <c r="V10" s="46"/>
      <c r="W10" s="46">
        <f>データ!Q6</f>
        <v>75</v>
      </c>
      <c r="X10" s="46"/>
      <c r="Y10" s="46"/>
      <c r="Z10" s="46"/>
      <c r="AA10" s="46"/>
      <c r="AB10" s="46"/>
      <c r="AC10" s="46"/>
      <c r="AD10" s="51">
        <f>データ!R6</f>
        <v>2310</v>
      </c>
      <c r="AE10" s="51"/>
      <c r="AF10" s="51"/>
      <c r="AG10" s="51"/>
      <c r="AH10" s="51"/>
      <c r="AI10" s="51"/>
      <c r="AJ10" s="51"/>
      <c r="AK10" s="2"/>
      <c r="AL10" s="51">
        <f>データ!V6</f>
        <v>272</v>
      </c>
      <c r="AM10" s="51"/>
      <c r="AN10" s="51"/>
      <c r="AO10" s="51"/>
      <c r="AP10" s="51"/>
      <c r="AQ10" s="51"/>
      <c r="AR10" s="51"/>
      <c r="AS10" s="51"/>
      <c r="AT10" s="46">
        <f>データ!W6</f>
        <v>0.08</v>
      </c>
      <c r="AU10" s="46"/>
      <c r="AV10" s="46"/>
      <c r="AW10" s="46"/>
      <c r="AX10" s="46"/>
      <c r="AY10" s="46"/>
      <c r="AZ10" s="46"/>
      <c r="BA10" s="46"/>
      <c r="BB10" s="46">
        <f>データ!X6</f>
        <v>3400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120</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【1,042.34】</v>
      </c>
      <c r="I86" s="26" t="str">
        <f>データ!CA6</f>
        <v>【42.60】</v>
      </c>
      <c r="J86" s="26" t="str">
        <f>データ!CL6</f>
        <v>【410.22】</v>
      </c>
      <c r="K86" s="26" t="str">
        <f>データ!CW6</f>
        <v>【32.98】</v>
      </c>
      <c r="L86" s="26" t="str">
        <f>データ!DH6</f>
        <v>【80.45】</v>
      </c>
      <c r="M86" s="26" t="s">
        <v>43</v>
      </c>
      <c r="N86" s="26" t="s">
        <v>43</v>
      </c>
      <c r="O86" s="26" t="str">
        <f>データ!EO6</f>
        <v>【1.09】</v>
      </c>
    </row>
  </sheetData>
  <sheetProtection algorithmName="SHA-512" hashValue="QNOVBxhBMwhGSM4LZnCQYHoN/LHEwFJeOpYLUlL29nrpUoDYtAs1XQ7MpBRw/AL7KLQfY4QoGVnKceui9avAHA==" saltValue="Dw+GAV7mf1p+WYzMCc+Ut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392081</v>
      </c>
      <c r="D6" s="33">
        <f t="shared" si="3"/>
        <v>47</v>
      </c>
      <c r="E6" s="33">
        <f t="shared" si="3"/>
        <v>17</v>
      </c>
      <c r="F6" s="33">
        <f t="shared" si="3"/>
        <v>6</v>
      </c>
      <c r="G6" s="33">
        <f t="shared" si="3"/>
        <v>0</v>
      </c>
      <c r="H6" s="33" t="str">
        <f t="shared" si="3"/>
        <v>高知県　宿毛市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1.38</v>
      </c>
      <c r="Q6" s="34">
        <f t="shared" si="3"/>
        <v>75</v>
      </c>
      <c r="R6" s="34">
        <f t="shared" si="3"/>
        <v>2310</v>
      </c>
      <c r="S6" s="34">
        <f t="shared" si="3"/>
        <v>19895</v>
      </c>
      <c r="T6" s="34">
        <f t="shared" si="3"/>
        <v>286.2</v>
      </c>
      <c r="U6" s="34">
        <f t="shared" si="3"/>
        <v>69.510000000000005</v>
      </c>
      <c r="V6" s="34">
        <f t="shared" si="3"/>
        <v>272</v>
      </c>
      <c r="W6" s="34">
        <f t="shared" si="3"/>
        <v>0.08</v>
      </c>
      <c r="X6" s="34">
        <f t="shared" si="3"/>
        <v>3400</v>
      </c>
      <c r="Y6" s="35">
        <f>IF(Y7="",NA(),Y7)</f>
        <v>39.99</v>
      </c>
      <c r="Z6" s="35">
        <f t="shared" ref="Z6:AH6" si="4">IF(Z7="",NA(),Z7)</f>
        <v>34.659999999999997</v>
      </c>
      <c r="AA6" s="35">
        <f t="shared" si="4"/>
        <v>42.54</v>
      </c>
      <c r="AB6" s="35">
        <f t="shared" si="4"/>
        <v>34.32</v>
      </c>
      <c r="AC6" s="35">
        <f t="shared" si="4"/>
        <v>33.520000000000003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28.81</v>
      </c>
      <c r="BG6" s="35">
        <f t="shared" ref="BG6:BO6" si="7">IF(BG7="",NA(),BG7)</f>
        <v>29.98</v>
      </c>
      <c r="BH6" s="35">
        <f t="shared" si="7"/>
        <v>29.64</v>
      </c>
      <c r="BI6" s="34">
        <f t="shared" si="7"/>
        <v>0</v>
      </c>
      <c r="BJ6" s="34">
        <f t="shared" si="7"/>
        <v>0</v>
      </c>
      <c r="BK6" s="35">
        <f t="shared" si="7"/>
        <v>1063.93</v>
      </c>
      <c r="BL6" s="35">
        <f t="shared" si="7"/>
        <v>1060.8599999999999</v>
      </c>
      <c r="BM6" s="35">
        <f t="shared" si="7"/>
        <v>1006.65</v>
      </c>
      <c r="BN6" s="35">
        <f t="shared" si="7"/>
        <v>998.42</v>
      </c>
      <c r="BO6" s="35">
        <f t="shared" si="7"/>
        <v>1095.52</v>
      </c>
      <c r="BP6" s="34" t="str">
        <f>IF(BP7="","",IF(BP7="-","【-】","【"&amp;SUBSTITUTE(TEXT(BP7,"#,##0.00"),"-","△")&amp;"】"))</f>
        <v>【1,042.34】</v>
      </c>
      <c r="BQ6" s="35">
        <f>IF(BQ7="",NA(),BQ7)</f>
        <v>75.459999999999994</v>
      </c>
      <c r="BR6" s="35">
        <f t="shared" ref="BR6:BZ6" si="8">IF(BR7="",NA(),BR7)</f>
        <v>89.07</v>
      </c>
      <c r="BS6" s="35">
        <f t="shared" si="8"/>
        <v>45.24</v>
      </c>
      <c r="BT6" s="35">
        <f t="shared" si="8"/>
        <v>75.45</v>
      </c>
      <c r="BU6" s="35">
        <f t="shared" si="8"/>
        <v>89.63</v>
      </c>
      <c r="BV6" s="35">
        <f t="shared" si="8"/>
        <v>46.26</v>
      </c>
      <c r="BW6" s="35">
        <f t="shared" si="8"/>
        <v>45.81</v>
      </c>
      <c r="BX6" s="35">
        <f t="shared" si="8"/>
        <v>43.43</v>
      </c>
      <c r="BY6" s="35">
        <f t="shared" si="8"/>
        <v>41.41</v>
      </c>
      <c r="BZ6" s="35">
        <f t="shared" si="8"/>
        <v>39.64</v>
      </c>
      <c r="CA6" s="34" t="str">
        <f>IF(CA7="","",IF(CA7="-","【-】","【"&amp;SUBSTITUTE(TEXT(CA7,"#,##0.00"),"-","△")&amp;"】"))</f>
        <v>【42.60】</v>
      </c>
      <c r="CB6" s="35">
        <f>IF(CB7="",NA(),CB7)</f>
        <v>166.78</v>
      </c>
      <c r="CC6" s="35">
        <f t="shared" ref="CC6:CK6" si="9">IF(CC7="",NA(),CC7)</f>
        <v>141.21</v>
      </c>
      <c r="CD6" s="35">
        <f t="shared" si="9"/>
        <v>284.07</v>
      </c>
      <c r="CE6" s="35">
        <f t="shared" si="9"/>
        <v>170.69</v>
      </c>
      <c r="CF6" s="35">
        <f t="shared" si="9"/>
        <v>144.58000000000001</v>
      </c>
      <c r="CG6" s="35">
        <f t="shared" si="9"/>
        <v>376.4</v>
      </c>
      <c r="CH6" s="35">
        <f t="shared" si="9"/>
        <v>383.92</v>
      </c>
      <c r="CI6" s="35">
        <f t="shared" si="9"/>
        <v>400.44</v>
      </c>
      <c r="CJ6" s="35">
        <f t="shared" si="9"/>
        <v>417.56</v>
      </c>
      <c r="CK6" s="35">
        <f t="shared" si="9"/>
        <v>449.72</v>
      </c>
      <c r="CL6" s="34" t="str">
        <f>IF(CL7="","",IF(CL7="-","【-】","【"&amp;SUBSTITUTE(TEXT(CL7,"#,##0.00"),"-","△")&amp;"】"))</f>
        <v>【410.22】</v>
      </c>
      <c r="CM6" s="35">
        <f>IF(CM7="",NA(),CM7)</f>
        <v>33.96</v>
      </c>
      <c r="CN6" s="35">
        <f t="shared" ref="CN6:CV6" si="10">IF(CN7="",NA(),CN7)</f>
        <v>33.96</v>
      </c>
      <c r="CO6" s="35">
        <f t="shared" si="10"/>
        <v>34.590000000000003</v>
      </c>
      <c r="CP6" s="35">
        <f t="shared" si="10"/>
        <v>42.77</v>
      </c>
      <c r="CQ6" s="35">
        <f t="shared" si="10"/>
        <v>35.22</v>
      </c>
      <c r="CR6" s="35">
        <f t="shared" si="10"/>
        <v>33.729999999999997</v>
      </c>
      <c r="CS6" s="35">
        <f t="shared" si="10"/>
        <v>33.21</v>
      </c>
      <c r="CT6" s="35">
        <f t="shared" si="10"/>
        <v>32.229999999999997</v>
      </c>
      <c r="CU6" s="35">
        <f t="shared" si="10"/>
        <v>32.479999999999997</v>
      </c>
      <c r="CV6" s="35">
        <f t="shared" si="10"/>
        <v>30.19</v>
      </c>
      <c r="CW6" s="34" t="str">
        <f>IF(CW7="","",IF(CW7="-","【-】","【"&amp;SUBSTITUTE(TEXT(CW7,"#,##0.00"),"-","△")&amp;"】"))</f>
        <v>【32.98】</v>
      </c>
      <c r="CX6" s="35">
        <f>IF(CX7="",NA(),CX7)</f>
        <v>70.92</v>
      </c>
      <c r="CY6" s="35">
        <f t="shared" ref="CY6:DG6" si="11">IF(CY7="",NA(),CY7)</f>
        <v>70.86</v>
      </c>
      <c r="CZ6" s="35">
        <f t="shared" si="11"/>
        <v>70.03</v>
      </c>
      <c r="DA6" s="35">
        <f t="shared" si="11"/>
        <v>73.02</v>
      </c>
      <c r="DB6" s="35">
        <f t="shared" si="11"/>
        <v>74.63</v>
      </c>
      <c r="DC6" s="35">
        <f t="shared" si="11"/>
        <v>79.989999999999995</v>
      </c>
      <c r="DD6" s="35">
        <f t="shared" si="11"/>
        <v>79.98</v>
      </c>
      <c r="DE6" s="35">
        <f t="shared" si="11"/>
        <v>80.8</v>
      </c>
      <c r="DF6" s="35">
        <f t="shared" si="11"/>
        <v>79.2</v>
      </c>
      <c r="DG6" s="35">
        <f t="shared" si="11"/>
        <v>79.09</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0.09</v>
      </c>
      <c r="EL6" s="35">
        <f t="shared" si="14"/>
        <v>0.02</v>
      </c>
      <c r="EM6" s="35">
        <f t="shared" si="14"/>
        <v>0.01</v>
      </c>
      <c r="EN6" s="35">
        <f t="shared" si="14"/>
        <v>1.6</v>
      </c>
      <c r="EO6" s="34" t="str">
        <f>IF(EO7="","",IF(EO7="-","【-】","【"&amp;SUBSTITUTE(TEXT(EO7,"#,##0.00"),"-","△")&amp;"】"))</f>
        <v>【1.09】</v>
      </c>
    </row>
    <row r="7" spans="1:145" s="36" customFormat="1" x14ac:dyDescent="0.15">
      <c r="A7" s="28"/>
      <c r="B7" s="37">
        <v>2020</v>
      </c>
      <c r="C7" s="37">
        <v>392081</v>
      </c>
      <c r="D7" s="37">
        <v>47</v>
      </c>
      <c r="E7" s="37">
        <v>17</v>
      </c>
      <c r="F7" s="37">
        <v>6</v>
      </c>
      <c r="G7" s="37">
        <v>0</v>
      </c>
      <c r="H7" s="37" t="s">
        <v>98</v>
      </c>
      <c r="I7" s="37" t="s">
        <v>99</v>
      </c>
      <c r="J7" s="37" t="s">
        <v>100</v>
      </c>
      <c r="K7" s="37" t="s">
        <v>101</v>
      </c>
      <c r="L7" s="37" t="s">
        <v>102</v>
      </c>
      <c r="M7" s="37" t="s">
        <v>103</v>
      </c>
      <c r="N7" s="38" t="s">
        <v>104</v>
      </c>
      <c r="O7" s="38" t="s">
        <v>105</v>
      </c>
      <c r="P7" s="38">
        <v>1.38</v>
      </c>
      <c r="Q7" s="38">
        <v>75</v>
      </c>
      <c r="R7" s="38">
        <v>2310</v>
      </c>
      <c r="S7" s="38">
        <v>19895</v>
      </c>
      <c r="T7" s="38">
        <v>286.2</v>
      </c>
      <c r="U7" s="38">
        <v>69.510000000000005</v>
      </c>
      <c r="V7" s="38">
        <v>272</v>
      </c>
      <c r="W7" s="38">
        <v>0.08</v>
      </c>
      <c r="X7" s="38">
        <v>3400</v>
      </c>
      <c r="Y7" s="38">
        <v>39.99</v>
      </c>
      <c r="Z7" s="38">
        <v>34.659999999999997</v>
      </c>
      <c r="AA7" s="38">
        <v>42.54</v>
      </c>
      <c r="AB7" s="38">
        <v>34.32</v>
      </c>
      <c r="AC7" s="38">
        <v>33.520000000000003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28.81</v>
      </c>
      <c r="BG7" s="38">
        <v>29.98</v>
      </c>
      <c r="BH7" s="38">
        <v>29.64</v>
      </c>
      <c r="BI7" s="38">
        <v>0</v>
      </c>
      <c r="BJ7" s="38">
        <v>0</v>
      </c>
      <c r="BK7" s="38">
        <v>1063.93</v>
      </c>
      <c r="BL7" s="38">
        <v>1060.8599999999999</v>
      </c>
      <c r="BM7" s="38">
        <v>1006.65</v>
      </c>
      <c r="BN7" s="38">
        <v>998.42</v>
      </c>
      <c r="BO7" s="38">
        <v>1095.52</v>
      </c>
      <c r="BP7" s="38">
        <v>1042.3399999999999</v>
      </c>
      <c r="BQ7" s="38">
        <v>75.459999999999994</v>
      </c>
      <c r="BR7" s="38">
        <v>89.07</v>
      </c>
      <c r="BS7" s="38">
        <v>45.24</v>
      </c>
      <c r="BT7" s="38">
        <v>75.45</v>
      </c>
      <c r="BU7" s="38">
        <v>89.63</v>
      </c>
      <c r="BV7" s="38">
        <v>46.26</v>
      </c>
      <c r="BW7" s="38">
        <v>45.81</v>
      </c>
      <c r="BX7" s="38">
        <v>43.43</v>
      </c>
      <c r="BY7" s="38">
        <v>41.41</v>
      </c>
      <c r="BZ7" s="38">
        <v>39.64</v>
      </c>
      <c r="CA7" s="38">
        <v>42.6</v>
      </c>
      <c r="CB7" s="38">
        <v>166.78</v>
      </c>
      <c r="CC7" s="38">
        <v>141.21</v>
      </c>
      <c r="CD7" s="38">
        <v>284.07</v>
      </c>
      <c r="CE7" s="38">
        <v>170.69</v>
      </c>
      <c r="CF7" s="38">
        <v>144.58000000000001</v>
      </c>
      <c r="CG7" s="38">
        <v>376.4</v>
      </c>
      <c r="CH7" s="38">
        <v>383.92</v>
      </c>
      <c r="CI7" s="38">
        <v>400.44</v>
      </c>
      <c r="CJ7" s="38">
        <v>417.56</v>
      </c>
      <c r="CK7" s="38">
        <v>449.72</v>
      </c>
      <c r="CL7" s="38">
        <v>410.22</v>
      </c>
      <c r="CM7" s="38">
        <v>33.96</v>
      </c>
      <c r="CN7" s="38">
        <v>33.96</v>
      </c>
      <c r="CO7" s="38">
        <v>34.590000000000003</v>
      </c>
      <c r="CP7" s="38">
        <v>42.77</v>
      </c>
      <c r="CQ7" s="38">
        <v>35.22</v>
      </c>
      <c r="CR7" s="38">
        <v>33.729999999999997</v>
      </c>
      <c r="CS7" s="38">
        <v>33.21</v>
      </c>
      <c r="CT7" s="38">
        <v>32.229999999999997</v>
      </c>
      <c r="CU7" s="38">
        <v>32.479999999999997</v>
      </c>
      <c r="CV7" s="38">
        <v>30.19</v>
      </c>
      <c r="CW7" s="38">
        <v>32.979999999999997</v>
      </c>
      <c r="CX7" s="38">
        <v>70.92</v>
      </c>
      <c r="CY7" s="38">
        <v>70.86</v>
      </c>
      <c r="CZ7" s="38">
        <v>70.03</v>
      </c>
      <c r="DA7" s="38">
        <v>73.02</v>
      </c>
      <c r="DB7" s="38">
        <v>74.63</v>
      </c>
      <c r="DC7" s="38">
        <v>79.989999999999995</v>
      </c>
      <c r="DD7" s="38">
        <v>79.98</v>
      </c>
      <c r="DE7" s="38">
        <v>80.8</v>
      </c>
      <c r="DF7" s="38">
        <v>79.2</v>
      </c>
      <c r="DG7" s="38">
        <v>79.09</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0.09</v>
      </c>
      <c r="EL7" s="38">
        <v>0.02</v>
      </c>
      <c r="EM7" s="38">
        <v>0.01</v>
      </c>
      <c r="EN7" s="38">
        <v>1.6</v>
      </c>
      <c r="EO7" s="38">
        <v>1.0900000000000001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2022-01-15T01:03:27Z</cp:lastPrinted>
  <dcterms:created xsi:type="dcterms:W3CDTF">2021-12-03T08:06:04Z</dcterms:created>
  <dcterms:modified xsi:type="dcterms:W3CDTF">2022-01-15T01:03:29Z</dcterms:modified>
  <cp:category/>
</cp:coreProperties>
</file>