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仕事\04 公営企業分\R3\20220106【照会：1月17日（月）〆】公営企業に係る経営比較分析表（令和２年度決算）の分析等について\02_各課回答\下水\"/>
    </mc:Choice>
  </mc:AlternateContent>
  <workbookProtection workbookAlgorithmName="SHA-512" workbookHashValue="vsayfOadtMIYC0IvXEKs5OvRDdAY/Qb34K/Ds/1HEptdPV7lSsQrrV9pWCnxGvGuD8UhHLiz2XLOCK3PqNvcEQ==" workbookSaltValue="eA7+CU+35nAV9x7+EHRaEQ==" workbookSpinCount="100000" lockStructure="1"/>
  <bookViews>
    <workbookView xWindow="0" yWindow="0" windowWidth="13740" windowHeight="1174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P8" i="4"/>
  <c r="I8" i="4"/>
  <c r="B8" i="4"/>
  <c r="B6"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<sst xmlns="http://schemas.openxmlformats.org/spreadsheetml/2006/main" count="236" uniqueCount="121">
  <si>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</si>
  <si>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</si>
  <si>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</si>
  <si>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</si>
  <si>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</si>
  <si>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</si>
  <si>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</si>
  <si>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</si>
  <si>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</si>
  <si>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</si>
  <si>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</si>
  <si>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</si>
  <si>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</si>
  <si>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</si>
  <si>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</si>
  <si>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</si>
  <si>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</si>
  <si>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</si>
  <si>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</si>
  <si>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</si>
  <si>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</si>
  <si>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</si>
  <si>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</si>
  <si>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</si>
  <si>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</si>
  <si>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</si>
  <si>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</si>
  <si>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</si>
  <si>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</si>
  <si>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</si>
  <si>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</si>
  <si>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</si>
  <si>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</si>
  <si>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</si>
  <si>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</si>
  <si>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</si>
  <si>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</si>
  <si>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</si>
  <si>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</si>
  <si>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</si>
  <si>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</si>
  <si>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</si>
  <si>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</si>
  <si>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</si>
  <si>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</si>
  <si>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</si>
  <si>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</si>
  <si>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</si>
  <si>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</si>
  <si>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</si>
  <si>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</si>
  <si>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</si>
  <si>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</si>
  <si>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</si>
  <si>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</si>
  <si>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</si>
  <si>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</si>
  <si>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</si>
  <si>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</si>
  <si>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</si>
  <si>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</si>
  <si>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</si>
  <si>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</si>
  <si>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</si>
  <si>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</si>
  <si>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</si>
  <si>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</si>
  <si>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</si>
  <si>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</si>
  <si>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</si>
  <si>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</si>
  <si>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</si>
  <si>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</si>
  <si>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</si>
  <si>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</si>
  <si>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</si>
  <si>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</si>
  <si>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</si>
  <si>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</si>
  <si>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</si>
  <si>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</si>
  <si>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</si>
  <si>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</si>
  <si>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</si>
  <si>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</si>
  <si>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</si>
  <si>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</si>
  <si>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</si>
  <si>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</si>
  <si>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</si>
  <si>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</si>
  <si>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</si>
  <si>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</si>
  <si>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</si>
  <si>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</si>
  <si>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</si>
  <si>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</si>
  <si>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</si>
  <si>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</si>
  <si>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</si>
  <si>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</si>
  <si>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</si>
  <si>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</si>
  <si>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</si>
  <si>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</si>
  <si>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</si>
  <si>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</si>
  <si>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</si>
  <si>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</si>
  <si>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</si>
  <si>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</si>
  <si>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</si>
  <si>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</si>
  <si>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</si>
  <si>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</si>
  <si>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</si>
  <si>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</si>
  <si>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</si>
  <si>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懸案事項となっている汚水処理場機械設備更新事業の礎となるストックマネジメント計画策定しましたので、今後、施設の更新に向け取り組んでいるところです。</t>
    <rPh sb="49" eb="51">
      <t>コンゴ</t>
    </rPh>
    <rPh sb="52" eb="54">
      <t>シセツ</t>
    </rPh>
    <rPh sb="55" eb="57">
      <t>コウシン</t>
    </rPh>
    <phoneticPr fontId="4"/>
  </si>
  <si>
    <t xml:space="preserve">当事業の現状は、施設建設時の多額債務償還に一般会計からの繰入を行う事で経営維持している状況ですが、汚水処理区の見直し（処理施設の効率化・共同化）の実現に向け、計画案を策定して参ります。
併せて施設利用率の向上や水洗化率の向上に向けた新たな取り組みが必要となってます。
</t>
    <phoneticPr fontId="4"/>
  </si>
  <si>
    <t xml:space="preserve">収益的収支比率は前年同様に低い値で推移したが、経費回収率は増となった。この原因については様々な要因が重なった結果によるもので、単年度における維持修繕経費が減少した事や、現在ピークとなっている地方債償還金により極端に低い値となり、汚水処理原価、施設利用率の低下等一部の指標が類似団体平均値を下回っています。
経営状況としては、料金体系の見直しを念頭に抜本的な対策が必要となっております。
企業債残高対事業規模比率については、現在行っていますストックマネジメント事業により起債残高は一時的に増えるも、単年度決算の起債借入額よりも償還額が上回るため、一定の削減は図れています。
しかしながら現在、汚水処理場の施設更新を行っているため、施設利用率の向上や、水洗化率の向上を念頭に経営改善を行っていかなければなりません。
</t>
    <rPh sb="29" eb="30">
      <t>ゾウ</t>
    </rPh>
    <rPh sb="77" eb="79">
      <t>ゲンショウ</t>
    </rPh>
    <rPh sb="130" eb="132">
      <t>イチブ</t>
    </rPh>
    <rPh sb="292" eb="294">
      <t>ゲンザイ</t>
    </rPh>
    <rPh sb="306" eb="30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</si>
</sst>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0.02</c:v>
                </c:pt>
                <c:pt idx="2">
                  <c:v>0.02</c:v>
                </c:pt>
                <c:pt idx="3">
                  <c:v>0.02</c:v>
                </c:pt>
                <c:pt idx="4">
                  <c:v>0.02</c:v>
                </c:pt>
              </c:numCache>
            </c:numRef>
          </c:val>
          <c:extLst>
            <c:ext xmlns:c16="http://schemas.microsoft.com/office/drawing/2014/chart" uri="{C3380CC4-5D6E-409C-BE32-E72D297353CC}">
              <c16:uniqueId val="{00000000-4BEF-4E9B-B8B1-AB1D49366BB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4BEF-4E9B-B8B1-AB1D49366BB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45.7</c:v>
                </c:pt>
                <c:pt idx="1">
                  <c:v>42.56</c:v>
                </c:pt>
                <c:pt idx="2">
                  <c:v>44.69</c:v>
                </c:pt>
                <c:pt idx="3">
                  <c:v>44.46</c:v>
                </c:pt>
                <c:pt idx="4">
                  <c:v>42.67</c:v>
                </c:pt>
              </c:numCache>
            </c:numRef>
          </c:val>
          <c:extLst>
            <c:ext xmlns:c16="http://schemas.microsoft.com/office/drawing/2014/chart" uri="{C3380CC4-5D6E-409C-BE32-E72D297353CC}">
              <c16:uniqueId val="{00000000-F7E6-4E1A-9CF7-B1354B7D544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F7E6-4E1A-9CF7-B1354B7D544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63.24</c:v>
                </c:pt>
                <c:pt idx="1">
                  <c:v>64.510000000000005</c:v>
                </c:pt>
                <c:pt idx="2">
                  <c:v>65.849999999999994</c:v>
                </c:pt>
                <c:pt idx="3">
                  <c:v>52.74</c:v>
                </c:pt>
                <c:pt idx="4">
                  <c:v>53.4</c:v>
                </c:pt>
              </c:numCache>
            </c:numRef>
          </c:val>
          <c:extLst>
            <c:ext xmlns:c16="http://schemas.microsoft.com/office/drawing/2014/chart" uri="{C3380CC4-5D6E-409C-BE32-E72D297353CC}">
              <c16:uniqueId val="{00000000-1B88-4BEC-9DE0-8B4C4D69413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1B88-4BEC-9DE0-8B4C4D69413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36.32</c:v>
                </c:pt>
                <c:pt idx="1">
                  <c:v>38.08</c:v>
                </c:pt>
                <c:pt idx="2">
                  <c:v>34.53</c:v>
                </c:pt>
                <c:pt idx="3">
                  <c:v>38.1</c:v>
                </c:pt>
                <c:pt idx="4">
                  <c:v>30.58</c:v>
                </c:pt>
              </c:numCache>
            </c:numRef>
          </c:val>
          <c:extLst>
            <c:ext xmlns:c16="http://schemas.microsoft.com/office/drawing/2014/chart" uri="{C3380CC4-5D6E-409C-BE32-E72D297353CC}">
              <c16:uniqueId val="{00000000-9F8E-4D9F-9CBC-8F8B8AF2333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8E-4D9F-9CBC-8F8B8AF2333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29-480D-90DE-DE13B05B246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29-480D-90DE-DE13B05B246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95-4DC8-9D33-7E160F9C0AB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95-4DC8-9D33-7E160F9C0AB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3D-48B9-A948-00ED92BF423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3D-48B9-A948-00ED92BF423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AF-4770-AD07-D60C181CF15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AF-4770-AD07-D60C181CF15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37.26</c:v>
                </c:pt>
                <c:pt idx="1">
                  <c:v>227.93</c:v>
                </c:pt>
                <c:pt idx="2">
                  <c:v>224.67</c:v>
                </c:pt>
                <c:pt idx="3" formatCode="#,##0.00;&quot;△&quot;#,##0.00">
                  <c:v>0</c:v>
                </c:pt>
                <c:pt idx="4" formatCode="#,##0.00;&quot;△&quot;#,##0.00">
                  <c:v>0</c:v>
                </c:pt>
              </c:numCache>
            </c:numRef>
          </c:val>
          <c:extLst>
            <c:ext xmlns:c16="http://schemas.microsoft.com/office/drawing/2014/chart" uri="{C3380CC4-5D6E-409C-BE32-E72D297353CC}">
              <c16:uniqueId val="{00000000-906F-43CA-94F0-8A138B5EE79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906F-43CA-94F0-8A138B5EE79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71.900000000000006</c:v>
                </c:pt>
                <c:pt idx="1">
                  <c:v>59.04</c:v>
                </c:pt>
                <c:pt idx="2">
                  <c:v>62.47</c:v>
                </c:pt>
                <c:pt idx="3">
                  <c:v>63.29</c:v>
                </c:pt>
                <c:pt idx="4">
                  <c:v>86.35</c:v>
                </c:pt>
              </c:numCache>
            </c:numRef>
          </c:val>
          <c:extLst>
            <c:ext xmlns:c16="http://schemas.microsoft.com/office/drawing/2014/chart" uri="{C3380CC4-5D6E-409C-BE32-E72D297353CC}">
              <c16:uniqueId val="{00000000-F0F2-413B-8416-8C29462D838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F0F2-413B-8416-8C29462D838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185.83</c:v>
                </c:pt>
                <c:pt idx="1">
                  <c:v>226.6</c:v>
                </c:pt>
                <c:pt idx="2">
                  <c:v>214.12</c:v>
                </c:pt>
                <c:pt idx="3">
                  <c:v>214.88</c:v>
                </c:pt>
                <c:pt idx="4">
                  <c:v>157.75</c:v>
                </c:pt>
              </c:numCache>
            </c:numRef>
          </c:val>
          <c:extLst>
            <c:ext xmlns:c16="http://schemas.microsoft.com/office/drawing/2014/chart" uri="{C3380CC4-5D6E-409C-BE32-E72D297353CC}">
              <c16:uniqueId val="{00000000-931A-4B81-9BA5-92DA9AF0135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931A-4B81-9BA5-92DA9AF0135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28" zoomScale="85" zoomScaleNormal="85" workbookViewId="0">
      <selection activeCell="CJ33" sqref="CJ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宿毛市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19895</v>
      </c>
      <c r="AM8" s="51"/>
      <c r="AN8" s="51"/>
      <c r="AO8" s="51"/>
      <c r="AP8" s="51"/>
      <c r="AQ8" s="51"/>
      <c r="AR8" s="51"/>
      <c r="AS8" s="51"/>
      <c r="AT8" s="46">
        <f>データ!T6</f>
        <v>286.2</v>
      </c>
      <c r="AU8" s="46"/>
      <c r="AV8" s="46"/>
      <c r="AW8" s="46"/>
      <c r="AX8" s="46"/>
      <c r="AY8" s="46"/>
      <c r="AZ8" s="46"/>
      <c r="BA8" s="46"/>
      <c r="BB8" s="46">
        <f>データ!U6</f>
        <v>69.510000000000005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21.69</v>
      </c>
      <c r="Q10" s="46"/>
      <c r="R10" s="46"/>
      <c r="S10" s="46"/>
      <c r="T10" s="46"/>
      <c r="U10" s="46"/>
      <c r="V10" s="46"/>
      <c r="W10" s="46">
        <f>データ!Q6</f>
        <v>70.150000000000006</v>
      </c>
      <c r="X10" s="46"/>
      <c r="Y10" s="46"/>
      <c r="Z10" s="46"/>
      <c r="AA10" s="46"/>
      <c r="AB10" s="46"/>
      <c r="AC10" s="46"/>
      <c r="AD10" s="51">
        <f>データ!R6</f>
        <v>2310</v>
      </c>
      <c r="AE10" s="51"/>
      <c r="AF10" s="51"/>
      <c r="AG10" s="51"/>
      <c r="AH10" s="51"/>
      <c r="AI10" s="51"/>
      <c r="AJ10" s="51"/>
      <c r="AK10" s="2"/>
      <c r="AL10" s="51">
        <f>データ!V6</f>
        <v>4277</v>
      </c>
      <c r="AM10" s="51"/>
      <c r="AN10" s="51"/>
      <c r="AO10" s="51"/>
      <c r="AP10" s="51"/>
      <c r="AQ10" s="51"/>
      <c r="AR10" s="51"/>
      <c r="AS10" s="51"/>
      <c r="AT10" s="46">
        <f>データ!W6</f>
        <v>1.6</v>
      </c>
      <c r="AU10" s="46"/>
      <c r="AV10" s="46"/>
      <c r="AW10" s="46"/>
      <c r="AX10" s="46"/>
      <c r="AY10" s="46"/>
      <c r="AZ10" s="46"/>
      <c r="BA10" s="46"/>
      <c r="BB10" s="46">
        <f>データ!X6</f>
        <v>2673.13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45</v>
      </c>
      <c r="O86" s="26" t="str">
        <f>データ!EO6</f>
        <v>【0.30】</v>
      </c>
    </row>
  </sheetData>
  <sheetProtection algorithmName="SHA-512" hashValue="KWGZsN/MyEqaSodXO76Qj23uN7xIj6sfZPPizI8HUU4PXAT7kJWv5kakOor8tA8yqFFg06vt5YUoqGQ2raLpWw==" saltValue="PIJ/91cpo9wxAE8Tk/Ynd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392081</v>
      </c>
      <c r="D6" s="33">
        <f t="shared" si="3"/>
        <v>47</v>
      </c>
      <c r="E6" s="33">
        <f t="shared" si="3"/>
        <v>17</v>
      </c>
      <c r="F6" s="33">
        <f t="shared" si="3"/>
        <v>1</v>
      </c>
      <c r="G6" s="33">
        <f t="shared" si="3"/>
        <v>0</v>
      </c>
      <c r="H6" s="33" t="str">
        <f t="shared" si="3"/>
        <v>高知県　宿毛市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21.69</v>
      </c>
      <c r="Q6" s="34">
        <f t="shared" si="3"/>
        <v>70.150000000000006</v>
      </c>
      <c r="R6" s="34">
        <f t="shared" si="3"/>
        <v>2310</v>
      </c>
      <c r="S6" s="34">
        <f t="shared" si="3"/>
        <v>19895</v>
      </c>
      <c r="T6" s="34">
        <f t="shared" si="3"/>
        <v>286.2</v>
      </c>
      <c r="U6" s="34">
        <f t="shared" si="3"/>
        <v>69.510000000000005</v>
      </c>
      <c r="V6" s="34">
        <f t="shared" si="3"/>
        <v>4277</v>
      </c>
      <c r="W6" s="34">
        <f t="shared" si="3"/>
        <v>1.6</v>
      </c>
      <c r="X6" s="34">
        <f t="shared" si="3"/>
        <v>2673.13</v>
      </c>
      <c r="Y6" s="35">
        <f>IF(Y7="",NA(),Y7)</f>
        <v>36.32</v>
      </c>
      <c r="Z6" s="35">
        <f t="shared" ref="Z6:AH6" si="4">IF(Z7="",NA(),Z7)</f>
        <v>38.08</v>
      </c>
      <c r="AA6" s="35">
        <f t="shared" si="4"/>
        <v>34.53</v>
      </c>
      <c r="AB6" s="35">
        <f t="shared" si="4"/>
        <v>38.1</v>
      </c>
      <c r="AC6" s="35">
        <f t="shared" si="4"/>
        <v>30.58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37.26</v>
      </c>
      <c r="BG6" s="35">
        <f t="shared" ref="BG6:BO6" si="7">IF(BG7="",NA(),BG7)</f>
        <v>227.93</v>
      </c>
      <c r="BH6" s="35">
        <f t="shared" si="7"/>
        <v>224.67</v>
      </c>
      <c r="BI6" s="34">
        <f t="shared" si="7"/>
        <v>0</v>
      </c>
      <c r="BJ6" s="34">
        <f t="shared" si="7"/>
        <v>0</v>
      </c>
      <c r="BK6" s="35">
        <f t="shared" si="7"/>
        <v>1111.31</v>
      </c>
      <c r="BL6" s="35">
        <f t="shared" si="7"/>
        <v>966.33</v>
      </c>
      <c r="BM6" s="35">
        <f t="shared" si="7"/>
        <v>958.81</v>
      </c>
      <c r="BN6" s="35">
        <f t="shared" si="7"/>
        <v>1001.3</v>
      </c>
      <c r="BO6" s="35">
        <f t="shared" si="7"/>
        <v>1050.51</v>
      </c>
      <c r="BP6" s="34" t="str">
        <f>IF(BP7="","",IF(BP7="-","【-】","【"&amp;SUBSTITUTE(TEXT(BP7,"#,##0.00"),"-","△")&amp;"】"))</f>
        <v>【705.21】</v>
      </c>
      <c r="BQ6" s="35">
        <f>IF(BQ7="",NA(),BQ7)</f>
        <v>71.900000000000006</v>
      </c>
      <c r="BR6" s="35">
        <f t="shared" ref="BR6:BZ6" si="8">IF(BR7="",NA(),BR7)</f>
        <v>59.04</v>
      </c>
      <c r="BS6" s="35">
        <f t="shared" si="8"/>
        <v>62.47</v>
      </c>
      <c r="BT6" s="35">
        <f t="shared" si="8"/>
        <v>63.29</v>
      </c>
      <c r="BU6" s="35">
        <f t="shared" si="8"/>
        <v>86.35</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185.83</v>
      </c>
      <c r="CC6" s="35">
        <f t="shared" ref="CC6:CK6" si="9">IF(CC7="",NA(),CC7)</f>
        <v>226.6</v>
      </c>
      <c r="CD6" s="35">
        <f t="shared" si="9"/>
        <v>214.12</v>
      </c>
      <c r="CE6" s="35">
        <f t="shared" si="9"/>
        <v>214.88</v>
      </c>
      <c r="CF6" s="35">
        <f t="shared" si="9"/>
        <v>157.75</v>
      </c>
      <c r="CG6" s="35">
        <f t="shared" si="9"/>
        <v>207.96</v>
      </c>
      <c r="CH6" s="35">
        <f t="shared" si="9"/>
        <v>194.31</v>
      </c>
      <c r="CI6" s="35">
        <f t="shared" si="9"/>
        <v>190.99</v>
      </c>
      <c r="CJ6" s="35">
        <f t="shared" si="9"/>
        <v>187.55</v>
      </c>
      <c r="CK6" s="35">
        <f t="shared" si="9"/>
        <v>186.3</v>
      </c>
      <c r="CL6" s="34" t="str">
        <f>IF(CL7="","",IF(CL7="-","【-】","【"&amp;SUBSTITUTE(TEXT(CL7,"#,##0.00"),"-","△")&amp;"】"))</f>
        <v>【134.52】</v>
      </c>
      <c r="CM6" s="35">
        <f>IF(CM7="",NA(),CM7)</f>
        <v>45.7</v>
      </c>
      <c r="CN6" s="35">
        <f t="shared" ref="CN6:CV6" si="10">IF(CN7="",NA(),CN7)</f>
        <v>42.56</v>
      </c>
      <c r="CO6" s="35">
        <f t="shared" si="10"/>
        <v>44.69</v>
      </c>
      <c r="CP6" s="35">
        <f t="shared" si="10"/>
        <v>44.46</v>
      </c>
      <c r="CQ6" s="35">
        <f t="shared" si="10"/>
        <v>42.67</v>
      </c>
      <c r="CR6" s="35">
        <f t="shared" si="10"/>
        <v>53.51</v>
      </c>
      <c r="CS6" s="35">
        <f t="shared" si="10"/>
        <v>53.5</v>
      </c>
      <c r="CT6" s="35">
        <f t="shared" si="10"/>
        <v>52.58</v>
      </c>
      <c r="CU6" s="35">
        <f t="shared" si="10"/>
        <v>50.94</v>
      </c>
      <c r="CV6" s="35">
        <f t="shared" si="10"/>
        <v>50.53</v>
      </c>
      <c r="CW6" s="34" t="str">
        <f>IF(CW7="","",IF(CW7="-","【-】","【"&amp;SUBSTITUTE(TEXT(CW7,"#,##0.00"),"-","△")&amp;"】"))</f>
        <v>【59.57】</v>
      </c>
      <c r="CX6" s="35">
        <f>IF(CX7="",NA(),CX7)</f>
        <v>63.24</v>
      </c>
      <c r="CY6" s="35">
        <f t="shared" ref="CY6:DG6" si="11">IF(CY7="",NA(),CY7)</f>
        <v>64.510000000000005</v>
      </c>
      <c r="CZ6" s="35">
        <f t="shared" si="11"/>
        <v>65.849999999999994</v>
      </c>
      <c r="DA6" s="35">
        <f t="shared" si="11"/>
        <v>52.74</v>
      </c>
      <c r="DB6" s="35">
        <f t="shared" si="11"/>
        <v>53.4</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0.02</v>
      </c>
      <c r="EG6" s="35">
        <f t="shared" si="14"/>
        <v>0.02</v>
      </c>
      <c r="EH6" s="35">
        <f t="shared" si="14"/>
        <v>0.02</v>
      </c>
      <c r="EI6" s="35">
        <f t="shared" si="14"/>
        <v>0.02</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392081</v>
      </c>
      <c r="D7" s="37">
        <v>47</v>
      </c>
      <c r="E7" s="37">
        <v>17</v>
      </c>
      <c r="F7" s="37">
        <v>1</v>
      </c>
      <c r="G7" s="37">
        <v>0</v>
      </c>
      <c r="H7" s="37" t="s">
        <v>99</v>
      </c>
      <c r="I7" s="37" t="s">
        <v>100</v>
      </c>
      <c r="J7" s="37" t="s">
        <v>101</v>
      </c>
      <c r="K7" s="37" t="s">
        <v>102</v>
      </c>
      <c r="L7" s="37" t="s">
        <v>103</v>
      </c>
      <c r="M7" s="37" t="s">
        <v>104</v>
      </c>
      <c r="N7" s="38" t="s">
        <v>105</v>
      </c>
      <c r="O7" s="38" t="s">
        <v>106</v>
      </c>
      <c r="P7" s="38">
        <v>21.69</v>
      </c>
      <c r="Q7" s="38">
        <v>70.150000000000006</v>
      </c>
      <c r="R7" s="38">
        <v>2310</v>
      </c>
      <c r="S7" s="38">
        <v>19895</v>
      </c>
      <c r="T7" s="38">
        <v>286.2</v>
      </c>
      <c r="U7" s="38">
        <v>69.510000000000005</v>
      </c>
      <c r="V7" s="38">
        <v>4277</v>
      </c>
      <c r="W7" s="38">
        <v>1.6</v>
      </c>
      <c r="X7" s="38">
        <v>2673.13</v>
      </c>
      <c r="Y7" s="38">
        <v>36.32</v>
      </c>
      <c r="Z7" s="38">
        <v>38.08</v>
      </c>
      <c r="AA7" s="38">
        <v>34.53</v>
      </c>
      <c r="AB7" s="38">
        <v>38.1</v>
      </c>
      <c r="AC7" s="38">
        <v>30.58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37.26</v>
      </c>
      <c r="BG7" s="38">
        <v>227.93</v>
      </c>
      <c r="BH7" s="38">
        <v>224.67</v>
      </c>
      <c r="BI7" s="38">
        <v>0</v>
      </c>
      <c r="BJ7" s="38">
        <v>0</v>
      </c>
      <c r="BK7" s="38">
        <v>1111.31</v>
      </c>
      <c r="BL7" s="38">
        <v>966.33</v>
      </c>
      <c r="BM7" s="38">
        <v>958.81</v>
      </c>
      <c r="BN7" s="38">
        <v>1001.3</v>
      </c>
      <c r="BO7" s="38">
        <v>1050.51</v>
      </c>
      <c r="BP7" s="38">
        <v>705.21</v>
      </c>
      <c r="BQ7" s="38">
        <v>71.900000000000006</v>
      </c>
      <c r="BR7" s="38">
        <v>59.04</v>
      </c>
      <c r="BS7" s="38">
        <v>62.47</v>
      </c>
      <c r="BT7" s="38">
        <v>63.29</v>
      </c>
      <c r="BU7" s="38">
        <v>86.35</v>
      </c>
      <c r="BV7" s="38">
        <v>75.540000000000006</v>
      </c>
      <c r="BW7" s="38">
        <v>81.739999999999995</v>
      </c>
      <c r="BX7" s="38">
        <v>82.88</v>
      </c>
      <c r="BY7" s="38">
        <v>81.88</v>
      </c>
      <c r="BZ7" s="38">
        <v>82.65</v>
      </c>
      <c r="CA7" s="38">
        <v>98.96</v>
      </c>
      <c r="CB7" s="38">
        <v>185.83</v>
      </c>
      <c r="CC7" s="38">
        <v>226.6</v>
      </c>
      <c r="CD7" s="38">
        <v>214.12</v>
      </c>
      <c r="CE7" s="38">
        <v>214.88</v>
      </c>
      <c r="CF7" s="38">
        <v>157.75</v>
      </c>
      <c r="CG7" s="38">
        <v>207.96</v>
      </c>
      <c r="CH7" s="38">
        <v>194.31</v>
      </c>
      <c r="CI7" s="38">
        <v>190.99</v>
      </c>
      <c r="CJ7" s="38">
        <v>187.55</v>
      </c>
      <c r="CK7" s="38">
        <v>186.3</v>
      </c>
      <c r="CL7" s="38">
        <v>134.52000000000001</v>
      </c>
      <c r="CM7" s="38">
        <v>45.7</v>
      </c>
      <c r="CN7" s="38">
        <v>42.56</v>
      </c>
      <c r="CO7" s="38">
        <v>44.69</v>
      </c>
      <c r="CP7" s="38">
        <v>44.46</v>
      </c>
      <c r="CQ7" s="38">
        <v>42.67</v>
      </c>
      <c r="CR7" s="38">
        <v>53.51</v>
      </c>
      <c r="CS7" s="38">
        <v>53.5</v>
      </c>
      <c r="CT7" s="38">
        <v>52.58</v>
      </c>
      <c r="CU7" s="38">
        <v>50.94</v>
      </c>
      <c r="CV7" s="38">
        <v>50.53</v>
      </c>
      <c r="CW7" s="38">
        <v>59.57</v>
      </c>
      <c r="CX7" s="38">
        <v>63.24</v>
      </c>
      <c r="CY7" s="38">
        <v>64.510000000000005</v>
      </c>
      <c r="CZ7" s="38">
        <v>65.849999999999994</v>
      </c>
      <c r="DA7" s="38">
        <v>52.74</v>
      </c>
      <c r="DB7" s="38">
        <v>53.4</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0.02</v>
      </c>
      <c r="EG7" s="38">
        <v>0.02</v>
      </c>
      <c r="EH7" s="38">
        <v>0.02</v>
      </c>
      <c r="EI7" s="38">
        <v>0.02</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2022-01-15T01:02:52Z</cp:lastPrinted>
  <dcterms:created xsi:type="dcterms:W3CDTF">2021-12-03T07:46:48Z</dcterms:created>
  <dcterms:modified xsi:type="dcterms:W3CDTF">2022-01-15T01:02:55Z</dcterms:modified>
  <cp:category/>
</cp:coreProperties>
</file>