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3.100\各課用ファイルサーバ\上下水道課\【下水道係】\＃ 下水道ファイル #\#経営分析\R2年度決算【経営比較分析表】\【照会：1月17日(月)〆】公営企業に係る経営比較分析表（令和２年度決算）の分析等について\20220117 県提出\"/>
    </mc:Choice>
  </mc:AlternateContent>
  <workbookProtection workbookAlgorithmName="SHA-512" workbookHashValue="k5SUmI6b5XalwEKXrPbJIwQQsYtHeDo0F7Ot2dn3vFcys4G+otMMUm66g0Q2Goy0//dP2NQXjsID8V5n7uJ66A==" workbookSaltValue="V9l742PC8ERrIm9bW6gml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W10" i="4"/>
  <c r="I10" i="4"/>
  <c r="BB8" i="4"/>
  <c r="AL8" i="4"/>
  <c r="AD8" i="4"/>
  <c r="P8" i="4"/>
  <c r="I8" i="4"/>
  <c r="B8" i="4"/>
</calcChain>
</file>

<file path=xl/sharedStrings.xml><?xml version="1.0" encoding="utf-8"?>
<sst xmlns="http://schemas.openxmlformats.org/spreadsheetml/2006/main" count="319" uniqueCount="116">
  <si>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</si>
  <si>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</si>
  <si>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</si>
  <si>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</si>
  <si>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</si>
  <si>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</si>
  <si>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</si>
  <si>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</si>
  <si>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</si>
  <si>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</si>
  <si>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</si>
  <si>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</si>
  <si>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</si>
  <si>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</si>
  <si>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</si>
  <si>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</si>
  <si>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</si>
  <si>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</si>
  <si>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</si>
  <si>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</si>
  <si>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</si>
  <si>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</si>
  <si>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</si>
  <si>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</si>
  <si>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</si>
  <si>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</si>
  <si>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</si>
  <si>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</si>
  <si>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</si>
  <si>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</si>
  <si>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</si>
  <si>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</si>
  <si>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</si>
  <si>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</si>
  <si>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</si>
  <si>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</si>
  <si>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</si>
  <si>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</si>
  <si>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</si>
  <si>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</si>
  <si>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</si>
  <si>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</si>
  <si>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</si>
  <si>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</si>
  <si>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</si>
  <si>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</si>
  <si>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</si>
  <si>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</si>
  <si>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</si>
  <si>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</si>
  <si>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</si>
  <si>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</si>
  <si>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</si>
  <si>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</si>
  <si>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</si>
  <si>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</si>
  <si>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</si>
  <si>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</si>
  <si>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</si>
  <si>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</si>
  <si>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</si>
  <si>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</si>
  <si>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</si>
  <si>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</si>
  <si>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</si>
  <si>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</si>
  <si>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</si>
  <si>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</si>
  <si>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</si>
  <si>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</si>
  <si>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</si>
  <si>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</si>
  <si>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</si>
  <si>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</si>
  <si>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</si>
  <si>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</si>
  <si>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</si>
  <si>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</si>
  <si>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</si>
  <si>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</si>
  <si>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</si>
  <si>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</si>
  <si>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</si>
  <si>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</si>
  <si>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</si>
  <si>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</si>
  <si>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</si>
  <si>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</si>
  <si>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</si>
  <si>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</si>
  <si>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</si>
  <si>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</si>
  <si>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</si>
  <si>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</si>
  <si>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</si>
  <si>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</si>
  <si>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香南市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</si>
  <si>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</si>
  <si>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</si>
  <si>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</si>
  <si>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</si>
  <si>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</si>
  <si>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</si>
  <si>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</si>
  <si>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</si>
  <si>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</si>
  <si>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</si>
  <si>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</si>
  <si>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</si>
  <si>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</si>
  <si>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</si>
  <si>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</si>
  <si>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</si>
  <si>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経営の計画性、透明性の向上を目指して令和2年度から地方公営企業法の適用を開始し公営企業会計に移行しています。
　経常収支比率が100％を下回っているのは、前年度に一般会計から繰入金が多く受け入れ、次年度に繰り越したことによるものです。
　類似団体と比較して、経費回収率及び施設利用率はは低く、汚水処理原価は高い状況から、下水道加入の促進及び適正な下水道使用料の確保を図るほか、処理施設の統廃合など経費削減等により経営の効率化を促進する必要があります。</t>
    <phoneticPr fontId="4"/>
  </si>
  <si>
    <t>　平成15年から供用開始しており、機器の老朽化が顕著となってきているため、ストックマネジメント計画による機器の更新及び長寿強化を図る必要がある。
　管渠施設におけるテレビカメラ調査や、人孔目視調査などにより早期の不具合の修繕や、ストックマネジメント計画による計画的な更新を今後進める必要があります。</t>
    <rPh sb="1" eb="3">
      <t>ヘイセイ</t>
    </rPh>
    <rPh sb="5" eb="6">
      <t>ネン</t>
    </rPh>
    <rPh sb="8" eb="10">
      <t>キョウヨウ</t>
    </rPh>
    <rPh sb="10" eb="12">
      <t>カイシ</t>
    </rPh>
    <rPh sb="17" eb="19">
      <t>キキ</t>
    </rPh>
    <rPh sb="20" eb="23">
      <t>ロウキュウカ</t>
    </rPh>
    <rPh sb="24" eb="26">
      <t>ケンチョ</t>
    </rPh>
    <rPh sb="47" eb="49">
      <t>ケイカク</t>
    </rPh>
    <rPh sb="52" eb="54">
      <t>キキ</t>
    </rPh>
    <rPh sb="55" eb="57">
      <t>コウシン</t>
    </rPh>
    <rPh sb="57" eb="58">
      <t>オヨ</t>
    </rPh>
    <rPh sb="59" eb="61">
      <t>チョウジュ</t>
    </rPh>
    <rPh sb="61" eb="63">
      <t>キョウカ</t>
    </rPh>
    <rPh sb="64" eb="65">
      <t>ハカ</t>
    </rPh>
    <rPh sb="66" eb="68">
      <t>ヒツヨウ</t>
    </rPh>
    <rPh sb="74" eb="76">
      <t>カンキョ</t>
    </rPh>
    <rPh sb="76" eb="78">
      <t>シセツ</t>
    </rPh>
    <rPh sb="88" eb="90">
      <t>チョウサ</t>
    </rPh>
    <rPh sb="92" eb="94">
      <t>ジンコウ</t>
    </rPh>
    <rPh sb="94" eb="96">
      <t>モクシ</t>
    </rPh>
    <rPh sb="96" eb="98">
      <t>チョウサ</t>
    </rPh>
    <rPh sb="103" eb="105">
      <t>ソウキ</t>
    </rPh>
    <rPh sb="106" eb="109">
      <t>フグアイ</t>
    </rPh>
    <rPh sb="110" eb="112">
      <t>シュウゼン</t>
    </rPh>
    <rPh sb="124" eb="126">
      <t>ケイカク</t>
    </rPh>
    <rPh sb="129" eb="132">
      <t>ケイカクテキ</t>
    </rPh>
    <rPh sb="133" eb="135">
      <t>コウシン</t>
    </rPh>
    <rPh sb="136" eb="138">
      <t>コンゴ</t>
    </rPh>
    <rPh sb="138" eb="139">
      <t>スス</t>
    </rPh>
    <rPh sb="141" eb="143">
      <t>ヒツヨウ</t>
    </rPh>
    <phoneticPr fontId="4"/>
  </si>
  <si>
    <t xml:space="preserve">　下水道経営は、経費が下水道使用料によって賄えておらず、多くを一般会計からの補助金に依存をしており、健全な経営とはなっていません。
　収益は、加入率の向上を図るとともに、下水道使用料の見直し等による増加を図る取組が必要となっています。
　また、老朽化による修繕費の今後の増加が見込まれ、ストックマネジメント計画に基づく計画的な改築更新により経費の平準化や、下水道全体計画に基づく、R3年度からの漁集排の統廃合に続き、農集排の統合を進めることにより維持管理費の削減等を図ることにより経営の健全化に取り組みます。
</t>
    <rPh sb="67" eb="69">
      <t>シュウエキ</t>
    </rPh>
    <rPh sb="122" eb="125">
      <t>ロウキュウカ</t>
    </rPh>
    <rPh sb="128" eb="131">
      <t>シュウゼンヒ</t>
    </rPh>
    <rPh sb="132" eb="134">
      <t>コンゴ</t>
    </rPh>
    <rPh sb="135" eb="137">
      <t>ゾウカ</t>
    </rPh>
    <rPh sb="138" eb="140">
      <t>ミコ</t>
    </rPh>
    <rPh sb="153" eb="155">
      <t>ケイカク</t>
    </rPh>
    <rPh sb="156" eb="157">
      <t>モト</t>
    </rPh>
    <rPh sb="159" eb="162">
      <t>ケイカクテキ</t>
    </rPh>
    <rPh sb="163" eb="165">
      <t>カイチク</t>
    </rPh>
    <rPh sb="165" eb="167">
      <t>コウシン</t>
    </rPh>
    <rPh sb="170" eb="172">
      <t>ケイヒ</t>
    </rPh>
    <rPh sb="173" eb="176">
      <t>ヘイジュンカ</t>
    </rPh>
    <rPh sb="178" eb="181">
      <t>ゲスイドウ</t>
    </rPh>
    <rPh sb="181" eb="183">
      <t>ゼンタイ</t>
    </rPh>
    <rPh sb="183" eb="185">
      <t>ケイカク</t>
    </rPh>
    <rPh sb="186" eb="187">
      <t>モト</t>
    </rPh>
    <rPh sb="201" eb="204">
      <t>トウハイゴウ</t>
    </rPh>
    <rPh sb="231" eb="232">
      <t>トウ</t>
    </rPh>
    <rPh sb="240" eb="242">
      <t>ケイエイ</t>
    </rPh>
    <rPh sb="243" eb="246">
      <t>ケンゼンカ</t>
    </rPh>
    <rPh sb="247" eb="248">
      <t>ト</t>
    </rPh>
    <rPh sb="249" eb="250">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</si>
</sst>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4D4-4DC4-B090-69C92CC2982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1.65</c:v>
                </c:pt>
              </c:numCache>
            </c:numRef>
          </c:val>
          <c:smooth val="0"/>
          <c:extLst>
            <c:ext xmlns:c16="http://schemas.microsoft.com/office/drawing/2014/chart" uri="{C3380CC4-5D6E-409C-BE32-E72D297353CC}">
              <c16:uniqueId val="{00000001-84D4-4DC4-B090-69C92CC2982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41.74</c:v>
                </c:pt>
              </c:numCache>
            </c:numRef>
          </c:val>
          <c:extLst>
            <c:ext xmlns:c16="http://schemas.microsoft.com/office/drawing/2014/chart" uri="{C3380CC4-5D6E-409C-BE32-E72D297353CC}">
              <c16:uniqueId val="{00000000-E698-451A-9905-1936A3A5750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50.53</c:v>
                </c:pt>
              </c:numCache>
            </c:numRef>
          </c:val>
          <c:smooth val="0"/>
          <c:extLst>
            <c:ext xmlns:c16="http://schemas.microsoft.com/office/drawing/2014/chart" uri="{C3380CC4-5D6E-409C-BE32-E72D297353CC}">
              <c16:uniqueId val="{00000001-E698-451A-9905-1936A3A5750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69.7</c:v>
                </c:pt>
              </c:numCache>
            </c:numRef>
          </c:val>
          <c:extLst>
            <c:ext xmlns:c16="http://schemas.microsoft.com/office/drawing/2014/chart" uri="{C3380CC4-5D6E-409C-BE32-E72D297353CC}">
              <c16:uniqueId val="{00000000-5E88-49B3-931B-FBB764B9133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82.08</c:v>
                </c:pt>
              </c:numCache>
            </c:numRef>
          </c:val>
          <c:smooth val="0"/>
          <c:extLst>
            <c:ext xmlns:c16="http://schemas.microsoft.com/office/drawing/2014/chart" uri="{C3380CC4-5D6E-409C-BE32-E72D297353CC}">
              <c16:uniqueId val="{00000001-5E88-49B3-931B-FBB764B9133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86.5</c:v>
                </c:pt>
              </c:numCache>
            </c:numRef>
          </c:val>
          <c:extLst>
            <c:ext xmlns:c16="http://schemas.microsoft.com/office/drawing/2014/chart" uri="{C3380CC4-5D6E-409C-BE32-E72D297353CC}">
              <c16:uniqueId val="{00000000-C8D7-4972-BAC8-1FBE8384687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107.21</c:v>
                </c:pt>
              </c:numCache>
            </c:numRef>
          </c:val>
          <c:smooth val="0"/>
          <c:extLst>
            <c:ext xmlns:c16="http://schemas.microsoft.com/office/drawing/2014/chart" uri="{C3380CC4-5D6E-409C-BE32-E72D297353CC}">
              <c16:uniqueId val="{00000001-C8D7-4972-BAC8-1FBE8384687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4.1500000000000004</c:v>
                </c:pt>
              </c:numCache>
            </c:numRef>
          </c:val>
          <c:extLst>
            <c:ext xmlns:c16="http://schemas.microsoft.com/office/drawing/2014/chart" uri="{C3380CC4-5D6E-409C-BE32-E72D297353CC}">
              <c16:uniqueId val="{00000000-8E1F-4FC5-BA7B-F883B7F8E2E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12.7</c:v>
                </c:pt>
              </c:numCache>
            </c:numRef>
          </c:val>
          <c:smooth val="0"/>
          <c:extLst>
            <c:ext xmlns:c16="http://schemas.microsoft.com/office/drawing/2014/chart" uri="{C3380CC4-5D6E-409C-BE32-E72D297353CC}">
              <c16:uniqueId val="{00000001-8E1F-4FC5-BA7B-F883B7F8E2E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849-43AD-A72E-E8A49BCC918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849-43AD-A72E-E8A49BCC918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84.67</c:v>
                </c:pt>
              </c:numCache>
            </c:numRef>
          </c:val>
          <c:extLst>
            <c:ext xmlns:c16="http://schemas.microsoft.com/office/drawing/2014/chart" uri="{C3380CC4-5D6E-409C-BE32-E72D297353CC}">
              <c16:uniqueId val="{00000000-DA52-4389-B833-9015A491873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43.71</c:v>
                </c:pt>
              </c:numCache>
            </c:numRef>
          </c:val>
          <c:smooth val="0"/>
          <c:extLst>
            <c:ext xmlns:c16="http://schemas.microsoft.com/office/drawing/2014/chart" uri="{C3380CC4-5D6E-409C-BE32-E72D297353CC}">
              <c16:uniqueId val="{00000001-DA52-4389-B833-9015A491873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54.61</c:v>
                </c:pt>
              </c:numCache>
            </c:numRef>
          </c:val>
          <c:extLst>
            <c:ext xmlns:c16="http://schemas.microsoft.com/office/drawing/2014/chart" uri="{C3380CC4-5D6E-409C-BE32-E72D297353CC}">
              <c16:uniqueId val="{00000000-AEA9-42C4-8005-5F6A550E3BD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40.67</c:v>
                </c:pt>
              </c:numCache>
            </c:numRef>
          </c:val>
          <c:smooth val="0"/>
          <c:extLst>
            <c:ext xmlns:c16="http://schemas.microsoft.com/office/drawing/2014/chart" uri="{C3380CC4-5D6E-409C-BE32-E72D297353CC}">
              <c16:uniqueId val="{00000001-AEA9-42C4-8005-5F6A550E3BD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2CC-4910-AA91-52DCD6B0C2B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1050.51</c:v>
                </c:pt>
              </c:numCache>
            </c:numRef>
          </c:val>
          <c:smooth val="0"/>
          <c:extLst>
            <c:ext xmlns:c16="http://schemas.microsoft.com/office/drawing/2014/chart" uri="{C3380CC4-5D6E-409C-BE32-E72D297353CC}">
              <c16:uniqueId val="{00000001-22CC-4910-AA91-52DCD6B0C2B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56.59</c:v>
                </c:pt>
              </c:numCache>
            </c:numRef>
          </c:val>
          <c:extLst>
            <c:ext xmlns:c16="http://schemas.microsoft.com/office/drawing/2014/chart" uri="{C3380CC4-5D6E-409C-BE32-E72D297353CC}">
              <c16:uniqueId val="{00000000-C4EB-451A-8F44-224C62ADB97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82.65</c:v>
                </c:pt>
              </c:numCache>
            </c:numRef>
          </c:val>
          <c:smooth val="0"/>
          <c:extLst>
            <c:ext xmlns:c16="http://schemas.microsoft.com/office/drawing/2014/chart" uri="{C3380CC4-5D6E-409C-BE32-E72D297353CC}">
              <c16:uniqueId val="{00000001-C4EB-451A-8F44-224C62ADB97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214.91</c:v>
                </c:pt>
              </c:numCache>
            </c:numRef>
          </c:val>
          <c:extLst>
            <c:ext xmlns:c16="http://schemas.microsoft.com/office/drawing/2014/chart" uri="{C3380CC4-5D6E-409C-BE32-E72D297353CC}">
              <c16:uniqueId val="{00000000-1744-4D46-81BB-43CA9808DE1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186.3</c:v>
                </c:pt>
              </c:numCache>
            </c:numRef>
          </c:val>
          <c:smooth val="0"/>
          <c:extLst>
            <c:ext xmlns:c16="http://schemas.microsoft.com/office/drawing/2014/chart" uri="{C3380CC4-5D6E-409C-BE32-E72D297353CC}">
              <c16:uniqueId val="{00000001-1744-4D46-81BB-43CA9808DE1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5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香南市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33193</v>
      </c>
      <c r="AM8" s="51"/>
      <c r="AN8" s="51"/>
      <c r="AO8" s="51"/>
      <c r="AP8" s="51"/>
      <c r="AQ8" s="51"/>
      <c r="AR8" s="51"/>
      <c r="AS8" s="51"/>
      <c r="AT8" s="46">
        <f>データ!T6</f>
        <v>126.46</v>
      </c>
      <c r="AU8" s="46"/>
      <c r="AV8" s="46"/>
      <c r="AW8" s="46"/>
      <c r="AX8" s="46"/>
      <c r="AY8" s="46"/>
      <c r="AZ8" s="46"/>
      <c r="BA8" s="46"/>
      <c r="BB8" s="46">
        <f>データ!U6</f>
        <v>262.48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60.97</v>
      </c>
      <c r="J10" s="46"/>
      <c r="K10" s="46"/>
      <c r="L10" s="46"/>
      <c r="M10" s="46"/>
      <c r="N10" s="46"/>
      <c r="O10" s="46"/>
      <c r="P10" s="46">
        <f>データ!P6</f>
        <v>16.239999999999998</v>
      </c>
      <c r="Q10" s="46"/>
      <c r="R10" s="46"/>
      <c r="S10" s="46"/>
      <c r="T10" s="46"/>
      <c r="U10" s="46"/>
      <c r="V10" s="46"/>
      <c r="W10" s="46">
        <f>データ!Q6</f>
        <v>66.680000000000007</v>
      </c>
      <c r="X10" s="46"/>
      <c r="Y10" s="46"/>
      <c r="Z10" s="46"/>
      <c r="AA10" s="46"/>
      <c r="AB10" s="46"/>
      <c r="AC10" s="46"/>
      <c r="AD10" s="51">
        <f>データ!R6</f>
        <v>2420</v>
      </c>
      <c r="AE10" s="51"/>
      <c r="AF10" s="51"/>
      <c r="AG10" s="51"/>
      <c r="AH10" s="51"/>
      <c r="AI10" s="51"/>
      <c r="AJ10" s="51"/>
      <c r="AK10" s="2"/>
      <c r="AL10" s="51">
        <f>データ!V6</f>
        <v>5373</v>
      </c>
      <c r="AM10" s="51"/>
      <c r="AN10" s="51"/>
      <c r="AO10" s="51"/>
      <c r="AP10" s="51"/>
      <c r="AQ10" s="51"/>
      <c r="AR10" s="51"/>
      <c r="AS10" s="51"/>
      <c r="AT10" s="46">
        <f>データ!W6</f>
        <v>1.28</v>
      </c>
      <c r="AU10" s="46"/>
      <c r="AV10" s="46"/>
      <c r="AW10" s="46"/>
      <c r="AX10" s="46"/>
      <c r="AY10" s="46"/>
      <c r="AZ10" s="46"/>
      <c r="BA10" s="46"/>
      <c r="BB10" s="46">
        <f>データ!X6</f>
        <v>4197.66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113</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5/mVgIU6g3UxVeIdaqYdxLdfBBHBxWHLG1a5yEwtwBDn7wsF90znirze7D2BEuaCl0ZaK5Heo8LF6vOJTyIpCQ==" saltValue="S+TSKeDy6j965P9fuQgyd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392111</v>
      </c>
      <c r="D6" s="33">
        <f t="shared" si="3"/>
        <v>46</v>
      </c>
      <c r="E6" s="33">
        <f t="shared" si="3"/>
        <v>17</v>
      </c>
      <c r="F6" s="33">
        <f t="shared" si="3"/>
        <v>1</v>
      </c>
      <c r="G6" s="33">
        <f t="shared" si="3"/>
        <v>0</v>
      </c>
      <c r="H6" s="33" t="str">
        <f t="shared" si="3"/>
        <v>高知県　香南市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60.97</v>
      </c>
      <c r="P6" s="34">
        <f t="shared" si="3"/>
        <v>16.239999999999998</v>
      </c>
      <c r="Q6" s="34">
        <f t="shared" si="3"/>
        <v>66.680000000000007</v>
      </c>
      <c r="R6" s="34">
        <f t="shared" si="3"/>
        <v>2420</v>
      </c>
      <c r="S6" s="34">
        <f t="shared" si="3"/>
        <v>33193</v>
      </c>
      <c r="T6" s="34">
        <f t="shared" si="3"/>
        <v>126.46</v>
      </c>
      <c r="U6" s="34">
        <f t="shared" si="3"/>
        <v>262.48</v>
      </c>
      <c r="V6" s="34">
        <f t="shared" si="3"/>
        <v>5373</v>
      </c>
      <c r="W6" s="34">
        <f t="shared" si="3"/>
        <v>1.28</v>
      </c>
      <c r="X6" s="34">
        <f t="shared" si="3"/>
        <v>4197.66</v>
      </c>
      <c r="Y6" s="35" t="str">
        <f>IF(Y7="",NA(),Y7)</f>
        <v>-</v>
      </c>
      <c r="Z6" s="35" t="str">
        <f t="shared" ref="Z6:AH6" si="4">IF(Z7="",NA(),Z7)</f>
        <v>-</v>
      </c>
      <c r="AA6" s="35" t="str">
        <f t="shared" si="4"/>
        <v>-</v>
      </c>
      <c r="AB6" s="35" t="str">
        <f t="shared" si="4"/>
        <v>-</v>
      </c>
      <c r="AC6" s="35">
        <f t="shared" si="4"/>
        <v>86.5</v>
      </c>
      <c r="AD6" s="35" t="str">
        <f t="shared" si="4"/>
        <v>-</v>
      </c>
      <c r="AE6" s="35" t="str">
        <f t="shared" si="4"/>
        <v>-</v>
      </c>
      <c r="AF6" s="35" t="str">
        <f t="shared" si="4"/>
        <v>-</v>
      </c>
      <c r="AG6" s="35" t="str">
        <f t="shared" si="4"/>
        <v>-</v>
      </c>
      <c r="AH6" s="35">
        <f t="shared" si="4"/>
        <v>107.21</v>
      </c>
      <c r="AI6" s="34" t="str">
        <f>IF(AI7="","",IF(AI7="-","【-】","【"&amp;SUBSTITUTE(TEXT(AI7,"#,##0.00"),"-","△")&amp;"】"))</f>
        <v>【106.67】</v>
      </c>
      <c r="AJ6" s="35" t="str">
        <f>IF(AJ7="",NA(),AJ7)</f>
        <v>-</v>
      </c>
      <c r="AK6" s="35" t="str">
        <f t="shared" ref="AK6:AS6" si="5">IF(AK7="",NA(),AK7)</f>
        <v>-</v>
      </c>
      <c r="AL6" s="35" t="str">
        <f t="shared" si="5"/>
        <v>-</v>
      </c>
      <c r="AM6" s="35" t="str">
        <f t="shared" si="5"/>
        <v>-</v>
      </c>
      <c r="AN6" s="35">
        <f t="shared" si="5"/>
        <v>84.67</v>
      </c>
      <c r="AO6" s="35" t="str">
        <f t="shared" si="5"/>
        <v>-</v>
      </c>
      <c r="AP6" s="35" t="str">
        <f t="shared" si="5"/>
        <v>-</v>
      </c>
      <c r="AQ6" s="35" t="str">
        <f t="shared" si="5"/>
        <v>-</v>
      </c>
      <c r="AR6" s="35" t="str">
        <f t="shared" si="5"/>
        <v>-</v>
      </c>
      <c r="AS6" s="35">
        <f t="shared" si="5"/>
        <v>43.71</v>
      </c>
      <c r="AT6" s="34" t="str">
        <f>IF(AT7="","",IF(AT7="-","【-】","【"&amp;SUBSTITUTE(TEXT(AT7,"#,##0.00"),"-","△")&amp;"】"))</f>
        <v>【3.64】</v>
      </c>
      <c r="AU6" s="35" t="str">
        <f>IF(AU7="",NA(),AU7)</f>
        <v>-</v>
      </c>
      <c r="AV6" s="35" t="str">
        <f t="shared" ref="AV6:BD6" si="6">IF(AV7="",NA(),AV7)</f>
        <v>-</v>
      </c>
      <c r="AW6" s="35" t="str">
        <f t="shared" si="6"/>
        <v>-</v>
      </c>
      <c r="AX6" s="35" t="str">
        <f t="shared" si="6"/>
        <v>-</v>
      </c>
      <c r="AY6" s="35">
        <f t="shared" si="6"/>
        <v>54.61</v>
      </c>
      <c r="AZ6" s="35" t="str">
        <f t="shared" si="6"/>
        <v>-</v>
      </c>
      <c r="BA6" s="35" t="str">
        <f t="shared" si="6"/>
        <v>-</v>
      </c>
      <c r="BB6" s="35" t="str">
        <f t="shared" si="6"/>
        <v>-</v>
      </c>
      <c r="BC6" s="35" t="str">
        <f t="shared" si="6"/>
        <v>-</v>
      </c>
      <c r="BD6" s="35">
        <f t="shared" si="6"/>
        <v>40.67</v>
      </c>
      <c r="BE6" s="34" t="str">
        <f>IF(BE7="","",IF(BE7="-","【-】","【"&amp;SUBSTITUTE(TEXT(BE7,"#,##0.00"),"-","△")&amp;"】"))</f>
        <v>【67.52】</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1050.51</v>
      </c>
      <c r="BP6" s="34" t="str">
        <f>IF(BP7="","",IF(BP7="-","【-】","【"&amp;SUBSTITUTE(TEXT(BP7,"#,##0.00"),"-","△")&amp;"】"))</f>
        <v>【705.21】</v>
      </c>
      <c r="BQ6" s="35" t="str">
        <f>IF(BQ7="",NA(),BQ7)</f>
        <v>-</v>
      </c>
      <c r="BR6" s="35" t="str">
        <f t="shared" ref="BR6:BZ6" si="8">IF(BR7="",NA(),BR7)</f>
        <v>-</v>
      </c>
      <c r="BS6" s="35" t="str">
        <f t="shared" si="8"/>
        <v>-</v>
      </c>
      <c r="BT6" s="35" t="str">
        <f t="shared" si="8"/>
        <v>-</v>
      </c>
      <c r="BU6" s="35">
        <f t="shared" si="8"/>
        <v>56.59</v>
      </c>
      <c r="BV6" s="35" t="str">
        <f t="shared" si="8"/>
        <v>-</v>
      </c>
      <c r="BW6" s="35" t="str">
        <f t="shared" si="8"/>
        <v>-</v>
      </c>
      <c r="BX6" s="35" t="str">
        <f t="shared" si="8"/>
        <v>-</v>
      </c>
      <c r="BY6" s="35" t="str">
        <f t="shared" si="8"/>
        <v>-</v>
      </c>
      <c r="BZ6" s="35">
        <f t="shared" si="8"/>
        <v>82.65</v>
      </c>
      <c r="CA6" s="34" t="str">
        <f>IF(CA7="","",IF(CA7="-","【-】","【"&amp;SUBSTITUTE(TEXT(CA7,"#,##0.00"),"-","△")&amp;"】"))</f>
        <v>【98.96】</v>
      </c>
      <c r="CB6" s="35" t="str">
        <f>IF(CB7="",NA(),CB7)</f>
        <v>-</v>
      </c>
      <c r="CC6" s="35" t="str">
        <f t="shared" ref="CC6:CK6" si="9">IF(CC7="",NA(),CC7)</f>
        <v>-</v>
      </c>
      <c r="CD6" s="35" t="str">
        <f t="shared" si="9"/>
        <v>-</v>
      </c>
      <c r="CE6" s="35" t="str">
        <f t="shared" si="9"/>
        <v>-</v>
      </c>
      <c r="CF6" s="35">
        <f t="shared" si="9"/>
        <v>214.91</v>
      </c>
      <c r="CG6" s="35" t="str">
        <f t="shared" si="9"/>
        <v>-</v>
      </c>
      <c r="CH6" s="35" t="str">
        <f t="shared" si="9"/>
        <v>-</v>
      </c>
      <c r="CI6" s="35" t="str">
        <f t="shared" si="9"/>
        <v>-</v>
      </c>
      <c r="CJ6" s="35" t="str">
        <f t="shared" si="9"/>
        <v>-</v>
      </c>
      <c r="CK6" s="35">
        <f t="shared" si="9"/>
        <v>186.3</v>
      </c>
      <c r="CL6" s="34" t="str">
        <f>IF(CL7="","",IF(CL7="-","【-】","【"&amp;SUBSTITUTE(TEXT(CL7,"#,##0.00"),"-","△")&amp;"】"))</f>
        <v>【134.52】</v>
      </c>
      <c r="CM6" s="35" t="str">
        <f>IF(CM7="",NA(),CM7)</f>
        <v>-</v>
      </c>
      <c r="CN6" s="35" t="str">
        <f t="shared" ref="CN6:CV6" si="10">IF(CN7="",NA(),CN7)</f>
        <v>-</v>
      </c>
      <c r="CO6" s="35" t="str">
        <f t="shared" si="10"/>
        <v>-</v>
      </c>
      <c r="CP6" s="35" t="str">
        <f t="shared" si="10"/>
        <v>-</v>
      </c>
      <c r="CQ6" s="35">
        <f t="shared" si="10"/>
        <v>41.74</v>
      </c>
      <c r="CR6" s="35" t="str">
        <f t="shared" si="10"/>
        <v>-</v>
      </c>
      <c r="CS6" s="35" t="str">
        <f t="shared" si="10"/>
        <v>-</v>
      </c>
      <c r="CT6" s="35" t="str">
        <f t="shared" si="10"/>
        <v>-</v>
      </c>
      <c r="CU6" s="35" t="str">
        <f t="shared" si="10"/>
        <v>-</v>
      </c>
      <c r="CV6" s="35">
        <f t="shared" si="10"/>
        <v>50.53</v>
      </c>
      <c r="CW6" s="34" t="str">
        <f>IF(CW7="","",IF(CW7="-","【-】","【"&amp;SUBSTITUTE(TEXT(CW7,"#,##0.00"),"-","△")&amp;"】"))</f>
        <v>【59.57】</v>
      </c>
      <c r="CX6" s="35" t="str">
        <f>IF(CX7="",NA(),CX7)</f>
        <v>-</v>
      </c>
      <c r="CY6" s="35" t="str">
        <f t="shared" ref="CY6:DG6" si="11">IF(CY7="",NA(),CY7)</f>
        <v>-</v>
      </c>
      <c r="CZ6" s="35" t="str">
        <f t="shared" si="11"/>
        <v>-</v>
      </c>
      <c r="DA6" s="35" t="str">
        <f t="shared" si="11"/>
        <v>-</v>
      </c>
      <c r="DB6" s="35">
        <f t="shared" si="11"/>
        <v>69.7</v>
      </c>
      <c r="DC6" s="35" t="str">
        <f t="shared" si="11"/>
        <v>-</v>
      </c>
      <c r="DD6" s="35" t="str">
        <f t="shared" si="11"/>
        <v>-</v>
      </c>
      <c r="DE6" s="35" t="str">
        <f t="shared" si="11"/>
        <v>-</v>
      </c>
      <c r="DF6" s="35" t="str">
        <f t="shared" si="11"/>
        <v>-</v>
      </c>
      <c r="DG6" s="35">
        <f t="shared" si="11"/>
        <v>82.08</v>
      </c>
      <c r="DH6" s="34" t="str">
        <f>IF(DH7="","",IF(DH7="-","【-】","【"&amp;SUBSTITUTE(TEXT(DH7,"#,##0.00"),"-","△")&amp;"】"))</f>
        <v>【95.57】</v>
      </c>
      <c r="DI6" s="35" t="str">
        <f>IF(DI7="",NA(),DI7)</f>
        <v>-</v>
      </c>
      <c r="DJ6" s="35" t="str">
        <f t="shared" ref="DJ6:DR6" si="12">IF(DJ7="",NA(),DJ7)</f>
        <v>-</v>
      </c>
      <c r="DK6" s="35" t="str">
        <f t="shared" si="12"/>
        <v>-</v>
      </c>
      <c r="DL6" s="35" t="str">
        <f t="shared" si="12"/>
        <v>-</v>
      </c>
      <c r="DM6" s="35">
        <f t="shared" si="12"/>
        <v>4.1500000000000004</v>
      </c>
      <c r="DN6" s="35" t="str">
        <f t="shared" si="12"/>
        <v>-</v>
      </c>
      <c r="DO6" s="35" t="str">
        <f t="shared" si="12"/>
        <v>-</v>
      </c>
      <c r="DP6" s="35" t="str">
        <f t="shared" si="12"/>
        <v>-</v>
      </c>
      <c r="DQ6" s="35" t="str">
        <f t="shared" si="12"/>
        <v>-</v>
      </c>
      <c r="DR6" s="35">
        <f t="shared" si="12"/>
        <v>12.7</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1.65</v>
      </c>
      <c r="EO6" s="34" t="str">
        <f>IF(EO7="","",IF(EO7="-","【-】","【"&amp;SUBSTITUTE(TEXT(EO7,"#,##0.00"),"-","△")&amp;"】"))</f>
        <v>【0.30】</v>
      </c>
    </row>
    <row r="7" spans="1:148" s="36" customFormat="1" x14ac:dyDescent="0.15">
      <c r="A7" s="28"/>
      <c r="B7" s="37">
        <v>2020</v>
      </c>
      <c r="C7" s="37">
        <v>392111</v>
      </c>
      <c r="D7" s="37">
        <v>46</v>
      </c>
      <c r="E7" s="37">
        <v>17</v>
      </c>
      <c r="F7" s="37">
        <v>1</v>
      </c>
      <c r="G7" s="37">
        <v>0</v>
      </c>
      <c r="H7" s="37" t="s">
        <v>96</v>
      </c>
      <c r="I7" s="37" t="s">
        <v>97</v>
      </c>
      <c r="J7" s="37" t="s">
        <v>98</v>
      </c>
      <c r="K7" s="37" t="s">
        <v>99</v>
      </c>
      <c r="L7" s="37" t="s">
        <v>100</v>
      </c>
      <c r="M7" s="37" t="s">
        <v>101</v>
      </c>
      <c r="N7" s="38" t="s">
        <v>102</v>
      </c>
      <c r="O7" s="38">
        <v>60.97</v>
      </c>
      <c r="P7" s="38">
        <v>16.239999999999998</v>
      </c>
      <c r="Q7" s="38">
        <v>66.680000000000007</v>
      </c>
      <c r="R7" s="38">
        <v>2420</v>
      </c>
      <c r="S7" s="38">
        <v>33193</v>
      </c>
      <c r="T7" s="38">
        <v>126.46</v>
      </c>
      <c r="U7" s="38">
        <v>262.48</v>
      </c>
      <c r="V7" s="38">
        <v>5373</v>
      </c>
      <c r="W7" s="38">
        <v>1.28</v>
      </c>
      <c r="X7" s="38">
        <v>4197.66</v>
      </c>
      <c r="Y7" s="38" t="s">
        <v>102</v>
      </c>
      <c r="Z7" s="38" t="s">
        <v>102</v>
      </c>
      <c r="AA7" s="38" t="s">
        <v>102</v>
      </c>
      <c r="AB7" s="38" t="s">
        <v>102</v>
      </c>
      <c r="AC7" s="38">
        <v>86.5</v>
      </c>
      <c r="AD7" s="38" t="s">
        <v>102</v>
      </c>
      <c r="AE7" s="38" t="s">
        <v>102</v>
      </c>
      <c r="AF7" s="38" t="s">
        <v>102</v>
      </c>
      <c r="AG7" s="38" t="s">
        <v>102</v>
      </c>
      <c r="AH7" s="38">
        <v>107.21</v>
      </c>
      <c r="AI7" s="38">
        <v>106.67</v>
      </c>
      <c r="AJ7" s="38" t="s">
        <v>102</v>
      </c>
      <c r="AK7" s="38" t="s">
        <v>102</v>
      </c>
      <c r="AL7" s="38" t="s">
        <v>102</v>
      </c>
      <c r="AM7" s="38" t="s">
        <v>102</v>
      </c>
      <c r="AN7" s="38">
        <v>84.67</v>
      </c>
      <c r="AO7" s="38" t="s">
        <v>102</v>
      </c>
      <c r="AP7" s="38" t="s">
        <v>102</v>
      </c>
      <c r="AQ7" s="38" t="s">
        <v>102</v>
      </c>
      <c r="AR7" s="38" t="s">
        <v>102</v>
      </c>
      <c r="AS7" s="38">
        <v>43.71</v>
      </c>
      <c r="AT7" s="38">
        <v>3.64</v>
      </c>
      <c r="AU7" s="38" t="s">
        <v>102</v>
      </c>
      <c r="AV7" s="38" t="s">
        <v>102</v>
      </c>
      <c r="AW7" s="38" t="s">
        <v>102</v>
      </c>
      <c r="AX7" s="38" t="s">
        <v>102</v>
      </c>
      <c r="AY7" s="38">
        <v>54.61</v>
      </c>
      <c r="AZ7" s="38" t="s">
        <v>102</v>
      </c>
      <c r="BA7" s="38" t="s">
        <v>102</v>
      </c>
      <c r="BB7" s="38" t="s">
        <v>102</v>
      </c>
      <c r="BC7" s="38" t="s">
        <v>102</v>
      </c>
      <c r="BD7" s="38">
        <v>40.67</v>
      </c>
      <c r="BE7" s="38">
        <v>67.52</v>
      </c>
      <c r="BF7" s="38" t="s">
        <v>102</v>
      </c>
      <c r="BG7" s="38" t="s">
        <v>102</v>
      </c>
      <c r="BH7" s="38" t="s">
        <v>102</v>
      </c>
      <c r="BI7" s="38" t="s">
        <v>102</v>
      </c>
      <c r="BJ7" s="38">
        <v>0</v>
      </c>
      <c r="BK7" s="38" t="s">
        <v>102</v>
      </c>
      <c r="BL7" s="38" t="s">
        <v>102</v>
      </c>
      <c r="BM7" s="38" t="s">
        <v>102</v>
      </c>
      <c r="BN7" s="38" t="s">
        <v>102</v>
      </c>
      <c r="BO7" s="38">
        <v>1050.51</v>
      </c>
      <c r="BP7" s="38">
        <v>705.21</v>
      </c>
      <c r="BQ7" s="38" t="s">
        <v>102</v>
      </c>
      <c r="BR7" s="38" t="s">
        <v>102</v>
      </c>
      <c r="BS7" s="38" t="s">
        <v>102</v>
      </c>
      <c r="BT7" s="38" t="s">
        <v>102</v>
      </c>
      <c r="BU7" s="38">
        <v>56.59</v>
      </c>
      <c r="BV7" s="38" t="s">
        <v>102</v>
      </c>
      <c r="BW7" s="38" t="s">
        <v>102</v>
      </c>
      <c r="BX7" s="38" t="s">
        <v>102</v>
      </c>
      <c r="BY7" s="38" t="s">
        <v>102</v>
      </c>
      <c r="BZ7" s="38">
        <v>82.65</v>
      </c>
      <c r="CA7" s="38">
        <v>98.96</v>
      </c>
      <c r="CB7" s="38" t="s">
        <v>102</v>
      </c>
      <c r="CC7" s="38" t="s">
        <v>102</v>
      </c>
      <c r="CD7" s="38" t="s">
        <v>102</v>
      </c>
      <c r="CE7" s="38" t="s">
        <v>102</v>
      </c>
      <c r="CF7" s="38">
        <v>214.91</v>
      </c>
      <c r="CG7" s="38" t="s">
        <v>102</v>
      </c>
      <c r="CH7" s="38" t="s">
        <v>102</v>
      </c>
      <c r="CI7" s="38" t="s">
        <v>102</v>
      </c>
      <c r="CJ7" s="38" t="s">
        <v>102</v>
      </c>
      <c r="CK7" s="38">
        <v>186.3</v>
      </c>
      <c r="CL7" s="38">
        <v>134.52000000000001</v>
      </c>
      <c r="CM7" s="38" t="s">
        <v>102</v>
      </c>
      <c r="CN7" s="38" t="s">
        <v>102</v>
      </c>
      <c r="CO7" s="38" t="s">
        <v>102</v>
      </c>
      <c r="CP7" s="38" t="s">
        <v>102</v>
      </c>
      <c r="CQ7" s="38">
        <v>41.74</v>
      </c>
      <c r="CR7" s="38" t="s">
        <v>102</v>
      </c>
      <c r="CS7" s="38" t="s">
        <v>102</v>
      </c>
      <c r="CT7" s="38" t="s">
        <v>102</v>
      </c>
      <c r="CU7" s="38" t="s">
        <v>102</v>
      </c>
      <c r="CV7" s="38">
        <v>50.53</v>
      </c>
      <c r="CW7" s="38">
        <v>59.57</v>
      </c>
      <c r="CX7" s="38" t="s">
        <v>102</v>
      </c>
      <c r="CY7" s="38" t="s">
        <v>102</v>
      </c>
      <c r="CZ7" s="38" t="s">
        <v>102</v>
      </c>
      <c r="DA7" s="38" t="s">
        <v>102</v>
      </c>
      <c r="DB7" s="38">
        <v>69.7</v>
      </c>
      <c r="DC7" s="38" t="s">
        <v>102</v>
      </c>
      <c r="DD7" s="38" t="s">
        <v>102</v>
      </c>
      <c r="DE7" s="38" t="s">
        <v>102</v>
      </c>
      <c r="DF7" s="38" t="s">
        <v>102</v>
      </c>
      <c r="DG7" s="38">
        <v>82.08</v>
      </c>
      <c r="DH7" s="38">
        <v>95.57</v>
      </c>
      <c r="DI7" s="38" t="s">
        <v>102</v>
      </c>
      <c r="DJ7" s="38" t="s">
        <v>102</v>
      </c>
      <c r="DK7" s="38" t="s">
        <v>102</v>
      </c>
      <c r="DL7" s="38" t="s">
        <v>102</v>
      </c>
      <c r="DM7" s="38">
        <v>4.1500000000000004</v>
      </c>
      <c r="DN7" s="38" t="s">
        <v>102</v>
      </c>
      <c r="DO7" s="38" t="s">
        <v>102</v>
      </c>
      <c r="DP7" s="38" t="s">
        <v>102</v>
      </c>
      <c r="DQ7" s="38" t="s">
        <v>102</v>
      </c>
      <c r="DR7" s="38">
        <v>12.7</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2021-12-03T07:18:16Z</dcterms:created>
  <dcterms:modified xsi:type="dcterms:W3CDTF">2022-01-24T08:32:30Z</dcterms:modified>
  <cp:category/>
</cp:coreProperties>
</file>