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ackup\2011新組織共有フォルダ\45環境上下水道課\01庶務班\011：調査・報告\【毎年1月】経営比較分析表\R3\"/>
    </mc:Choice>
  </mc:AlternateContent>
  <workbookProtection workbookAlgorithmName="SHA-512" workbookHashValue="XV5JV4b/H8j9InXwMiYnOzzsltJF27c69G5883u0fzm+S9JMhob/w768rV7iqx3NIPNLH5KGhD4gGJK5V7JA+Q==" workbookSaltValue="06u5+Deu7XOid9fuFaFW8Q==" workbookSpinCount="100000" lockStructure="1"/>
  <bookViews>
    <workbookView xWindow="0" yWindow="0" windowWidth="24000" windowHeight="868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AL10" i="4"/>
  <c r="W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<sst xmlns="http://schemas.openxmlformats.org/spreadsheetml/2006/main" count="233" uniqueCount="118">
  <si>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</si>
  <si>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</si>
  <si>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</si>
  <si>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</si>
  <si>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</si>
  <si>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</si>
  <si>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</si>
  <si>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</si>
  <si>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</si>
  <si>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</si>
  <si>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</si>
  <si>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</si>
  <si>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</si>
  <si>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</si>
  <si>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</si>
  <si>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</si>
  <si>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</si>
  <si>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</si>
  <si>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</si>
  <si>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</si>
  <si>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</si>
  <si>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</si>
  <si>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</si>
  <si>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</si>
  <si>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</si>
  <si>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</si>
  <si>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</si>
  <si>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</si>
  <si>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</si>
  <si>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</si>
  <si>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</si>
  <si>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</si>
  <si>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</si>
  <si>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</si>
  <si>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</si>
  <si>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</si>
  <si>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</si>
  <si>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</si>
  <si>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</si>
  <si>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</si>
  <si>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</si>
  <si>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</si>
  <si>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</si>
  <si>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</si>
  <si>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</si>
  <si>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</si>
  <si>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</si>
  <si>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</si>
  <si>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</si>
  <si>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</si>
  <si>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</si>
  <si>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</si>
  <si>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</si>
  <si>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</si>
  <si>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</si>
  <si>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</si>
  <si>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</si>
  <si>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</si>
  <si>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</si>
  <si>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</si>
  <si>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</si>
  <si>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</si>
  <si>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</si>
  <si>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</si>
  <si>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</si>
  <si>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</si>
  <si>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</si>
  <si>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</si>
  <si>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</si>
  <si>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</si>
  <si>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</si>
  <si>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</si>
  <si>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</si>
  <si>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</si>
  <si>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</si>
  <si>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</si>
  <si>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</si>
  <si>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</si>
  <si>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</si>
  <si>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</si>
  <si>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</si>
  <si>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</si>
  <si>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</si>
  <si>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</si>
  <si>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</si>
  <si>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</si>
  <si>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</si>
  <si>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</si>
  <si>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</si>
  <si>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</si>
  <si>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</si>
  <si>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</si>
  <si>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</si>
  <si>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</si>
  <si>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</si>
  <si>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</si>
  <si>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</si>
  <si>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</si>
  <si>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</si>
  <si>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</si>
  <si>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</si>
  <si>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</si>
  <si>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</si>
  <si>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</si>
  <si>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</si>
  <si>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</si>
  <si>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</si>
  <si>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</si>
  <si>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</si>
  <si>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</si>
  <si>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</si>
  <si>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</si>
  <si>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</si>
  <si>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</si>
  <si>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</si>
  <si>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現在、当事業は給水収益だけでは維持管理費を賄えておらず、一般会計からの繰入金に依存しております。料金回収率も類似団体平均値を下回っており健全な経営とは言えないのが現状です。水道施設の老朽化等により修繕費などの維持管理費が増大する一方で、給水人口の減少等による給水収益のさらなる減少が予測されます。
　今後、経営を改善していくためには、漏水箇所の調査・修繕により有収率の向上を目指します。また、適切な料金収入の確保を図るため、令和３年度から水道料金の改定を実施し、使用水量１㎥あたり税込３３円を増額します。（ただし、経過措置として、令和３年４月検針分から令和４年３月検針分までは現行の料金で据え置き、令和４年４月検針分から令和９年４月検針分までは使用水量１㎥あたり税込１６．５円の増額となります。）</t>
    <phoneticPr fontId="4"/>
  </si>
  <si>
    <t>　水道施設は、昭和40～50年代に建設されたものが多く、老朽化が進んでいるものの更新は進んでおらず、管路更新率も類似団体平均値を下回っております。今後は、南海トラフ地震に備えた耐震化への対応も含め、施設更新の計画を策定し取り組む必要があります。
　また、施設老朽化による漏水も増えているため、随時、漏水調査・修繕を行っており今後も引き続き実施します。</t>
    <phoneticPr fontId="4"/>
  </si>
  <si>
    <t xml:space="preserve"> 今後、給水人口の減少に伴う給水収益の減少が予想される中で、老朽化施設の修繕費や水道施設の更新・耐震化の費用の確保が必要となり、更なる費用の増加が見込まれます。
　現在、一般会計からの繰入金に依存しているため、今後は水道料金の改定を実施し、適切な料金収入の確保を図り、経営状況の改善に努めていきます。具体的には、令和３年度から使用水量１㎥あたり税込３３円を増額します。（ただし、経過措置として、令和３年４月検針分から令和４年３月検針分までは現行の料金で据え置き、令和４年４月検針分から令和９年４月検針分までは使用水量１㎥あたり税込１６．５円の増額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</si>
</sst>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formatCode="#,##0.00;&quot;△&quot;#,##0.00;&quot;-&quot;">
                  <c:v>0.53</c:v>
                </c:pt>
                <c:pt idx="3" formatCode="#,##0.00;&quot;△&quot;#,##0.00;&quot;-&quot;">
                  <c:v>0.2</c:v>
                </c:pt>
                <c:pt idx="4" formatCode="#,##0.00;&quot;△&quot;#,##0.00;&quot;-&quot;">
                  <c:v>0.92</c:v>
                </c:pt>
              </c:numCache>
            </c:numRef>
          </c:val>
          <c:extLst>
            <c:ext xmlns:c16="http://schemas.microsoft.com/office/drawing/2014/chart" uri="{C3380CC4-5D6E-409C-BE32-E72D297353CC}">
              <c16:uniqueId val="{00000000-6E44-4518-9D2C-32CE2A7DDFF6}"/>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0.96</c:v>
                </c:pt>
                <c:pt idx="2">
                  <c:v>0.65</c:v>
                </c:pt>
                <c:pt idx="3">
                  <c:v>0.52</c:v>
                </c:pt>
                <c:pt idx="4">
                  <c:v>1.48</c:v>
                </c:pt>
              </c:numCache>
            </c:numRef>
          </c:val>
          <c:smooth val="0"/>
          <c:extLst>
            <c:ext xmlns:c16="http://schemas.microsoft.com/office/drawing/2014/chart" uri="{C3380CC4-5D6E-409C-BE32-E72D297353CC}">
              <c16:uniqueId val="{00000001-6E44-4518-9D2C-32CE2A7DDFF6}"/>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61.46</c:v>
                </c:pt>
                <c:pt idx="1">
                  <c:v>59.66</c:v>
                </c:pt>
                <c:pt idx="2">
                  <c:v>55.83</c:v>
                </c:pt>
                <c:pt idx="3">
                  <c:v>55.37</c:v>
                </c:pt>
                <c:pt idx="4">
                  <c:v>56.32</c:v>
                </c:pt>
              </c:numCache>
            </c:numRef>
          </c:val>
          <c:extLst>
            <c:ext xmlns:c16="http://schemas.microsoft.com/office/drawing/2014/chart" uri="{C3380CC4-5D6E-409C-BE32-E72D297353CC}">
              <c16:uniqueId val="{00000000-8D96-4708-B44D-BD5207AF678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59.59</c:v>
                </c:pt>
                <c:pt idx="1">
                  <c:v>56.65</c:v>
                </c:pt>
                <c:pt idx="2">
                  <c:v>56.41</c:v>
                </c:pt>
                <c:pt idx="3">
                  <c:v>54.9</c:v>
                </c:pt>
                <c:pt idx="4">
                  <c:v>55.7</c:v>
                </c:pt>
              </c:numCache>
            </c:numRef>
          </c:val>
          <c:smooth val="0"/>
          <c:extLst>
            <c:ext xmlns:c16="http://schemas.microsoft.com/office/drawing/2014/chart" uri="{C3380CC4-5D6E-409C-BE32-E72D297353CC}">
              <c16:uniqueId val="{00000001-8D96-4708-B44D-BD5207AF678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65.81</c:v>
                </c:pt>
                <c:pt idx="1">
                  <c:v>67.52</c:v>
                </c:pt>
                <c:pt idx="2">
                  <c:v>68.3</c:v>
                </c:pt>
                <c:pt idx="3">
                  <c:v>67.47</c:v>
                </c:pt>
                <c:pt idx="4">
                  <c:v>65.86</c:v>
                </c:pt>
              </c:numCache>
            </c:numRef>
          </c:val>
          <c:extLst>
            <c:ext xmlns:c16="http://schemas.microsoft.com/office/drawing/2014/chart" uri="{C3380CC4-5D6E-409C-BE32-E72D297353CC}">
              <c16:uniqueId val="{00000000-BFF8-455B-8425-1A89E37FC16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74.64</c:v>
                </c:pt>
                <c:pt idx="1">
                  <c:v>76.13</c:v>
                </c:pt>
                <c:pt idx="2">
                  <c:v>75.12</c:v>
                </c:pt>
                <c:pt idx="3">
                  <c:v>74.27</c:v>
                </c:pt>
                <c:pt idx="4">
                  <c:v>71.81</c:v>
                </c:pt>
              </c:numCache>
            </c:numRef>
          </c:val>
          <c:smooth val="0"/>
          <c:extLst>
            <c:ext xmlns:c16="http://schemas.microsoft.com/office/drawing/2014/chart" uri="{C3380CC4-5D6E-409C-BE32-E72D297353CC}">
              <c16:uniqueId val="{00000001-BFF8-455B-8425-1A89E37FC16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62.33</c:v>
                </c:pt>
                <c:pt idx="1">
                  <c:v>65.37</c:v>
                </c:pt>
                <c:pt idx="2">
                  <c:v>64.36</c:v>
                </c:pt>
                <c:pt idx="3">
                  <c:v>70.430000000000007</c:v>
                </c:pt>
                <c:pt idx="4">
                  <c:v>71.75</c:v>
                </c:pt>
              </c:numCache>
            </c:numRef>
          </c:val>
          <c:extLst>
            <c:ext xmlns:c16="http://schemas.microsoft.com/office/drawing/2014/chart" uri="{C3380CC4-5D6E-409C-BE32-E72D297353CC}">
              <c16:uniqueId val="{00000000-74A6-45B5-9057-D86D25D76B1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77.66</c:v>
                </c:pt>
                <c:pt idx="1">
                  <c:v>73.959999999999994</c:v>
                </c:pt>
                <c:pt idx="2">
                  <c:v>75.010000000000005</c:v>
                </c:pt>
                <c:pt idx="3">
                  <c:v>72.760000000000005</c:v>
                </c:pt>
                <c:pt idx="4">
                  <c:v>82.57</c:v>
                </c:pt>
              </c:numCache>
            </c:numRef>
          </c:val>
          <c:smooth val="0"/>
          <c:extLst>
            <c:ext xmlns:c16="http://schemas.microsoft.com/office/drawing/2014/chart" uri="{C3380CC4-5D6E-409C-BE32-E72D297353CC}">
              <c16:uniqueId val="{00000001-74A6-45B5-9057-D86D25D76B1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1-41D3-9D8E-9608CD40386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1-41D3-9D8E-9608CD40386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C7-4865-A996-8A03B1E2FBF1}"/>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C7-4865-A996-8A03B1E2FBF1}"/>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00-4A2E-8CEA-C2C286304F9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00-4A2E-8CEA-C2C286304F9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07-48F0-B966-994206C5A35B}"/>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07-48F0-B966-994206C5A35B}"/>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1214.8800000000001</c:v>
                </c:pt>
                <c:pt idx="1">
                  <c:v>1133.27</c:v>
                </c:pt>
                <c:pt idx="2">
                  <c:v>1077.8699999999999</c:v>
                </c:pt>
                <c:pt idx="3">
                  <c:v>1012.56</c:v>
                </c:pt>
                <c:pt idx="4">
                  <c:v>945.04</c:v>
                </c:pt>
              </c:numCache>
            </c:numRef>
          </c:val>
          <c:extLst>
            <c:ext xmlns:c16="http://schemas.microsoft.com/office/drawing/2014/chart" uri="{C3380CC4-5D6E-409C-BE32-E72D297353CC}">
              <c16:uniqueId val="{00000000-8BF5-44FC-8FB1-6C75683A5318}"/>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1281.51</c:v>
                </c:pt>
                <c:pt idx="1">
                  <c:v>1295.06</c:v>
                </c:pt>
                <c:pt idx="2">
                  <c:v>1168.7</c:v>
                </c:pt>
                <c:pt idx="3">
                  <c:v>1245.46</c:v>
                </c:pt>
                <c:pt idx="4">
                  <c:v>834.1</c:v>
                </c:pt>
              </c:numCache>
            </c:numRef>
          </c:val>
          <c:smooth val="0"/>
          <c:extLst>
            <c:ext xmlns:c16="http://schemas.microsoft.com/office/drawing/2014/chart" uri="{C3380CC4-5D6E-409C-BE32-E72D297353CC}">
              <c16:uniqueId val="{00000001-8BF5-44FC-8FB1-6C75683A5318}"/>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39.590000000000003</c:v>
                </c:pt>
                <c:pt idx="1">
                  <c:v>34.94</c:v>
                </c:pt>
                <c:pt idx="2">
                  <c:v>33.200000000000003</c:v>
                </c:pt>
                <c:pt idx="3">
                  <c:v>35.229999999999997</c:v>
                </c:pt>
                <c:pt idx="4">
                  <c:v>32.61</c:v>
                </c:pt>
              </c:numCache>
            </c:numRef>
          </c:val>
          <c:extLst>
            <c:ext xmlns:c16="http://schemas.microsoft.com/office/drawing/2014/chart" uri="{C3380CC4-5D6E-409C-BE32-E72D297353CC}">
              <c16:uniqueId val="{00000000-6171-485A-8358-AF2ECE41682A}"/>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55.02</c:v>
                </c:pt>
                <c:pt idx="1">
                  <c:v>53.29</c:v>
                </c:pt>
                <c:pt idx="2">
                  <c:v>53.59</c:v>
                </c:pt>
                <c:pt idx="3">
                  <c:v>51.08</c:v>
                </c:pt>
                <c:pt idx="4">
                  <c:v>64.44</c:v>
                </c:pt>
              </c:numCache>
            </c:numRef>
          </c:val>
          <c:smooth val="0"/>
          <c:extLst>
            <c:ext xmlns:c16="http://schemas.microsoft.com/office/drawing/2014/chart" uri="{C3380CC4-5D6E-409C-BE32-E72D297353CC}">
              <c16:uniqueId val="{00000001-6171-485A-8358-AF2ECE41682A}"/>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267.49</c:v>
                </c:pt>
                <c:pt idx="1">
                  <c:v>303.92</c:v>
                </c:pt>
                <c:pt idx="2">
                  <c:v>330.04</c:v>
                </c:pt>
                <c:pt idx="3">
                  <c:v>312.48</c:v>
                </c:pt>
                <c:pt idx="4">
                  <c:v>342.06</c:v>
                </c:pt>
              </c:numCache>
            </c:numRef>
          </c:val>
          <c:extLst>
            <c:ext xmlns:c16="http://schemas.microsoft.com/office/drawing/2014/chart" uri="{C3380CC4-5D6E-409C-BE32-E72D297353CC}">
              <c16:uniqueId val="{00000000-A4E8-47D0-B2E2-AF098894E3D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330.62</c:v>
                </c:pt>
                <c:pt idx="1">
                  <c:v>259.02</c:v>
                </c:pt>
                <c:pt idx="2">
                  <c:v>259.79000000000002</c:v>
                </c:pt>
                <c:pt idx="3">
                  <c:v>262.13</c:v>
                </c:pt>
                <c:pt idx="4">
                  <c:v>197.14</c:v>
                </c:pt>
              </c:numCache>
            </c:numRef>
          </c:val>
          <c:smooth val="0"/>
          <c:extLst>
            <c:ext xmlns:c16="http://schemas.microsoft.com/office/drawing/2014/chart" uri="{C3380CC4-5D6E-409C-BE32-E72D297353CC}">
              <c16:uniqueId val="{00000001-A4E8-47D0-B2E2-AF098894E3D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19" zoomScaleNormal="100" workbookViewId="0">
      <selection activeCell="BO101" sqref="BO10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香美市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D2</v>
      </c>
      <c r="X8" s="50"/>
      <c r="Y8" s="50"/>
      <c r="Z8" s="50"/>
      <c r="AA8" s="50"/>
      <c r="AB8" s="50"/>
      <c r="AC8" s="50"/>
      <c r="AD8" s="50" t="str">
        <f>データ!$M$6</f>
        <v>非設置</v>
      </c>
      <c r="AE8" s="50"/>
      <c r="AF8" s="50"/>
      <c r="AG8" s="50"/>
      <c r="AH8" s="50"/>
      <c r="AI8" s="50"/>
      <c r="AJ8" s="50"/>
      <c r="AK8" s="2"/>
      <c r="AL8" s="51">
        <f>データ!$R$6</f>
        <v>25911</v>
      </c>
      <c r="AM8" s="51"/>
      <c r="AN8" s="51"/>
      <c r="AO8" s="51"/>
      <c r="AP8" s="51"/>
      <c r="AQ8" s="51"/>
      <c r="AR8" s="51"/>
      <c r="AS8" s="51"/>
      <c r="AT8" s="47">
        <f>データ!$S$6</f>
        <v>537.86</v>
      </c>
      <c r="AU8" s="47"/>
      <c r="AV8" s="47"/>
      <c r="AW8" s="47"/>
      <c r="AX8" s="47"/>
      <c r="AY8" s="47"/>
      <c r="AZ8" s="47"/>
      <c r="BA8" s="47"/>
      <c r="BB8" s="47">
        <f>データ!$T$6</f>
        <v>48.17</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36.46</v>
      </c>
      <c r="Q10" s="47"/>
      <c r="R10" s="47"/>
      <c r="S10" s="47"/>
      <c r="T10" s="47"/>
      <c r="U10" s="47"/>
      <c r="V10" s="47"/>
      <c r="W10" s="51">
        <f>データ!$Q$6</f>
        <v>1980</v>
      </c>
      <c r="X10" s="51"/>
      <c r="Y10" s="51"/>
      <c r="Z10" s="51"/>
      <c r="AA10" s="51"/>
      <c r="AB10" s="51"/>
      <c r="AC10" s="51"/>
      <c r="AD10" s="2"/>
      <c r="AE10" s="2"/>
      <c r="AF10" s="2"/>
      <c r="AG10" s="2"/>
      <c r="AH10" s="2"/>
      <c r="AI10" s="2"/>
      <c r="AJ10" s="2"/>
      <c r="AK10" s="2"/>
      <c r="AL10" s="51">
        <f>データ!$U$6</f>
        <v>9395</v>
      </c>
      <c r="AM10" s="51"/>
      <c r="AN10" s="51"/>
      <c r="AO10" s="51"/>
      <c r="AP10" s="51"/>
      <c r="AQ10" s="51"/>
      <c r="AR10" s="51"/>
      <c r="AS10" s="51"/>
      <c r="AT10" s="47">
        <f>データ!$V$6</f>
        <v>20.3</v>
      </c>
      <c r="AU10" s="47"/>
      <c r="AV10" s="47"/>
      <c r="AW10" s="47"/>
      <c r="AX10" s="47"/>
      <c r="AY10" s="47"/>
      <c r="AZ10" s="47"/>
      <c r="BA10" s="47"/>
      <c r="BB10" s="47">
        <f>データ!$W$6</f>
        <v>462.81</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115</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116</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42</v>
      </c>
      <c r="O85" s="27" t="str">
        <f>データ!EN6</f>
        <v>【0.80】</v>
      </c>
    </row>
  </sheetData>
  <sheetProtection algorithmName="SHA-512" hashValue="Vg6LN8MCx4KSkEkne8g/BGaqTsY0aYLzTPUMtWmvR1c3Zws0fH6SDyBSbs7mehv2711+Plv60C/nYlD2JbnC1w==" saltValue="iiKdX3ZFaIB1iYPYxXWDp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392120</v>
      </c>
      <c r="D6" s="34">
        <f t="shared" si="3"/>
        <v>47</v>
      </c>
      <c r="E6" s="34">
        <f t="shared" si="3"/>
        <v>1</v>
      </c>
      <c r="F6" s="34">
        <f t="shared" si="3"/>
        <v>0</v>
      </c>
      <c r="G6" s="34">
        <f t="shared" si="3"/>
        <v>0</v>
      </c>
      <c r="H6" s="34" t="str">
        <f t="shared" si="3"/>
        <v>高知県　香美市</v>
      </c>
      <c r="I6" s="34" t="str">
        <f t="shared" si="3"/>
        <v>法非適用</v>
      </c>
      <c r="J6" s="34" t="str">
        <f t="shared" si="3"/>
        <v>水道事業</v>
      </c>
      <c r="K6" s="34" t="str">
        <f t="shared" si="3"/>
        <v>簡易水道事業</v>
      </c>
      <c r="L6" s="34" t="str">
        <f t="shared" si="3"/>
        <v>D2</v>
      </c>
      <c r="M6" s="34" t="str">
        <f t="shared" si="3"/>
        <v>非設置</v>
      </c>
      <c r="N6" s="35" t="str">
        <f t="shared" si="3"/>
        <v>-</v>
      </c>
      <c r="O6" s="35" t="str">
        <f t="shared" si="3"/>
        <v>該当数値なし</v>
      </c>
      <c r="P6" s="35">
        <f t="shared" si="3"/>
        <v>36.46</v>
      </c>
      <c r="Q6" s="35">
        <f t="shared" si="3"/>
        <v>1980</v>
      </c>
      <c r="R6" s="35">
        <f t="shared" si="3"/>
        <v>25911</v>
      </c>
      <c r="S6" s="35">
        <f t="shared" si="3"/>
        <v>537.86</v>
      </c>
      <c r="T6" s="35">
        <f t="shared" si="3"/>
        <v>48.17</v>
      </c>
      <c r="U6" s="35">
        <f t="shared" si="3"/>
        <v>9395</v>
      </c>
      <c r="V6" s="35">
        <f t="shared" si="3"/>
        <v>20.3</v>
      </c>
      <c r="W6" s="35">
        <f t="shared" si="3"/>
        <v>462.81</v>
      </c>
      <c r="X6" s="36">
        <f>IF(X7="",NA(),X7)</f>
        <v>62.33</v>
      </c>
      <c r="Y6" s="36">
        <f t="shared" ref="Y6:AG6" si="4">IF(Y7="",NA(),Y7)</f>
        <v>65.37</v>
      </c>
      <c r="Z6" s="36">
        <f t="shared" si="4"/>
        <v>64.36</v>
      </c>
      <c r="AA6" s="36">
        <f t="shared" si="4"/>
        <v>70.430000000000007</v>
      </c>
      <c r="AB6" s="36">
        <f t="shared" si="4"/>
        <v>71.75</v>
      </c>
      <c r="AC6" s="36">
        <f t="shared" si="4"/>
        <v>77.66</v>
      </c>
      <c r="AD6" s="36">
        <f t="shared" si="4"/>
        <v>73.959999999999994</v>
      </c>
      <c r="AE6" s="36">
        <f t="shared" si="4"/>
        <v>75.010000000000005</v>
      </c>
      <c r="AF6" s="36">
        <f t="shared" si="4"/>
        <v>72.760000000000005</v>
      </c>
      <c r="AG6" s="36">
        <f t="shared" si="4"/>
        <v>82.57</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1214.8800000000001</v>
      </c>
      <c r="BF6" s="36">
        <f t="shared" ref="BF6:BN6" si="7">IF(BF7="",NA(),BF7)</f>
        <v>1133.27</v>
      </c>
      <c r="BG6" s="36">
        <f t="shared" si="7"/>
        <v>1077.8699999999999</v>
      </c>
      <c r="BH6" s="36">
        <f t="shared" si="7"/>
        <v>1012.56</v>
      </c>
      <c r="BI6" s="36">
        <f t="shared" si="7"/>
        <v>945.04</v>
      </c>
      <c r="BJ6" s="36">
        <f t="shared" si="7"/>
        <v>1281.51</v>
      </c>
      <c r="BK6" s="36">
        <f t="shared" si="7"/>
        <v>1295.06</v>
      </c>
      <c r="BL6" s="36">
        <f t="shared" si="7"/>
        <v>1168.7</v>
      </c>
      <c r="BM6" s="36">
        <f t="shared" si="7"/>
        <v>1245.46</v>
      </c>
      <c r="BN6" s="36">
        <f t="shared" si="7"/>
        <v>834.1</v>
      </c>
      <c r="BO6" s="35" t="str">
        <f>IF(BO7="","",IF(BO7="-","【-】","【"&amp;SUBSTITUTE(TEXT(BO7,"#,##0.00"),"-","△")&amp;"】"))</f>
        <v>【949.15】</v>
      </c>
      <c r="BP6" s="36">
        <f>IF(BP7="",NA(),BP7)</f>
        <v>39.590000000000003</v>
      </c>
      <c r="BQ6" s="36">
        <f t="shared" ref="BQ6:BY6" si="8">IF(BQ7="",NA(),BQ7)</f>
        <v>34.94</v>
      </c>
      <c r="BR6" s="36">
        <f t="shared" si="8"/>
        <v>33.200000000000003</v>
      </c>
      <c r="BS6" s="36">
        <f t="shared" si="8"/>
        <v>35.229999999999997</v>
      </c>
      <c r="BT6" s="36">
        <f t="shared" si="8"/>
        <v>32.61</v>
      </c>
      <c r="BU6" s="36">
        <f t="shared" si="8"/>
        <v>55.02</v>
      </c>
      <c r="BV6" s="36">
        <f t="shared" si="8"/>
        <v>53.29</v>
      </c>
      <c r="BW6" s="36">
        <f t="shared" si="8"/>
        <v>53.59</v>
      </c>
      <c r="BX6" s="36">
        <f t="shared" si="8"/>
        <v>51.08</v>
      </c>
      <c r="BY6" s="36">
        <f t="shared" si="8"/>
        <v>64.44</v>
      </c>
      <c r="BZ6" s="35" t="str">
        <f>IF(BZ7="","",IF(BZ7="-","【-】","【"&amp;SUBSTITUTE(TEXT(BZ7,"#,##0.00"),"-","△")&amp;"】"))</f>
        <v>【55.87】</v>
      </c>
      <c r="CA6" s="36">
        <f>IF(CA7="",NA(),CA7)</f>
        <v>267.49</v>
      </c>
      <c r="CB6" s="36">
        <f t="shared" ref="CB6:CJ6" si="9">IF(CB7="",NA(),CB7)</f>
        <v>303.92</v>
      </c>
      <c r="CC6" s="36">
        <f t="shared" si="9"/>
        <v>330.04</v>
      </c>
      <c r="CD6" s="36">
        <f t="shared" si="9"/>
        <v>312.48</v>
      </c>
      <c r="CE6" s="36">
        <f t="shared" si="9"/>
        <v>342.06</v>
      </c>
      <c r="CF6" s="36">
        <f t="shared" si="9"/>
        <v>330.62</v>
      </c>
      <c r="CG6" s="36">
        <f t="shared" si="9"/>
        <v>259.02</v>
      </c>
      <c r="CH6" s="36">
        <f t="shared" si="9"/>
        <v>259.79000000000002</v>
      </c>
      <c r="CI6" s="36">
        <f t="shared" si="9"/>
        <v>262.13</v>
      </c>
      <c r="CJ6" s="36">
        <f t="shared" si="9"/>
        <v>197.14</v>
      </c>
      <c r="CK6" s="35" t="str">
        <f>IF(CK7="","",IF(CK7="-","【-】","【"&amp;SUBSTITUTE(TEXT(CK7,"#,##0.00"),"-","△")&amp;"】"))</f>
        <v>【288.19】</v>
      </c>
      <c r="CL6" s="36">
        <f>IF(CL7="",NA(),CL7)</f>
        <v>61.46</v>
      </c>
      <c r="CM6" s="36">
        <f t="shared" ref="CM6:CU6" si="10">IF(CM7="",NA(),CM7)</f>
        <v>59.66</v>
      </c>
      <c r="CN6" s="36">
        <f t="shared" si="10"/>
        <v>55.83</v>
      </c>
      <c r="CO6" s="36">
        <f t="shared" si="10"/>
        <v>55.37</v>
      </c>
      <c r="CP6" s="36">
        <f t="shared" si="10"/>
        <v>56.32</v>
      </c>
      <c r="CQ6" s="36">
        <f t="shared" si="10"/>
        <v>59.59</v>
      </c>
      <c r="CR6" s="36">
        <f t="shared" si="10"/>
        <v>56.65</v>
      </c>
      <c r="CS6" s="36">
        <f t="shared" si="10"/>
        <v>56.41</v>
      </c>
      <c r="CT6" s="36">
        <f t="shared" si="10"/>
        <v>54.9</v>
      </c>
      <c r="CU6" s="36">
        <f t="shared" si="10"/>
        <v>55.7</v>
      </c>
      <c r="CV6" s="35" t="str">
        <f>IF(CV7="","",IF(CV7="-","【-】","【"&amp;SUBSTITUTE(TEXT(CV7,"#,##0.00"),"-","△")&amp;"】"))</f>
        <v>【56.31】</v>
      </c>
      <c r="CW6" s="36">
        <f>IF(CW7="",NA(),CW7)</f>
        <v>65.81</v>
      </c>
      <c r="CX6" s="36">
        <f t="shared" ref="CX6:DF6" si="11">IF(CX7="",NA(),CX7)</f>
        <v>67.52</v>
      </c>
      <c r="CY6" s="36">
        <f t="shared" si="11"/>
        <v>68.3</v>
      </c>
      <c r="CZ6" s="36">
        <f t="shared" si="11"/>
        <v>67.47</v>
      </c>
      <c r="DA6" s="36">
        <f t="shared" si="11"/>
        <v>65.86</v>
      </c>
      <c r="DB6" s="36">
        <f t="shared" si="11"/>
        <v>74.64</v>
      </c>
      <c r="DC6" s="36">
        <f t="shared" si="11"/>
        <v>76.13</v>
      </c>
      <c r="DD6" s="36">
        <f t="shared" si="11"/>
        <v>75.12</v>
      </c>
      <c r="DE6" s="36">
        <f t="shared" si="11"/>
        <v>74.27</v>
      </c>
      <c r="DF6" s="36">
        <f t="shared" si="11"/>
        <v>71.81</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0.53</v>
      </c>
      <c r="EG6" s="36">
        <f t="shared" si="14"/>
        <v>0.2</v>
      </c>
      <c r="EH6" s="36">
        <f t="shared" si="14"/>
        <v>0.92</v>
      </c>
      <c r="EI6" s="36">
        <f t="shared" si="14"/>
        <v>0.43</v>
      </c>
      <c r="EJ6" s="36">
        <f t="shared" si="14"/>
        <v>0.96</v>
      </c>
      <c r="EK6" s="36">
        <f t="shared" si="14"/>
        <v>0.65</v>
      </c>
      <c r="EL6" s="36">
        <f t="shared" si="14"/>
        <v>0.52</v>
      </c>
      <c r="EM6" s="36">
        <f t="shared" si="14"/>
        <v>1.48</v>
      </c>
      <c r="EN6" s="35" t="str">
        <f>IF(EN7="","",IF(EN7="-","【-】","【"&amp;SUBSTITUTE(TEXT(EN7,"#,##0.00"),"-","△")&amp;"】"))</f>
        <v>【0.80】</v>
      </c>
    </row>
    <row r="7" spans="1:144" s="37" customFormat="1" x14ac:dyDescent="0.15">
      <c r="A7" s="29"/>
      <c r="B7" s="38">
        <v>2020</v>
      </c>
      <c r="C7" s="38">
        <v>392120</v>
      </c>
      <c r="D7" s="38">
        <v>47</v>
      </c>
      <c r="E7" s="38">
        <v>1</v>
      </c>
      <c r="F7" s="38">
        <v>0</v>
      </c>
      <c r="G7" s="38">
        <v>0</v>
      </c>
      <c r="H7" s="38" t="s">
        <v>96</v>
      </c>
      <c r="I7" s="38" t="s">
        <v>97</v>
      </c>
      <c r="J7" s="38" t="s">
        <v>98</v>
      </c>
      <c r="K7" s="38" t="s">
        <v>99</v>
      </c>
      <c r="L7" s="38" t="s">
        <v>100</v>
      </c>
      <c r="M7" s="38" t="s">
        <v>101</v>
      </c>
      <c r="N7" s="39" t="s">
        <v>102</v>
      </c>
      <c r="O7" s="39" t="s">
        <v>103</v>
      </c>
      <c r="P7" s="39">
        <v>36.46</v>
      </c>
      <c r="Q7" s="39">
        <v>1980</v>
      </c>
      <c r="R7" s="39">
        <v>25911</v>
      </c>
      <c r="S7" s="39">
        <v>537.86</v>
      </c>
      <c r="T7" s="39">
        <v>48.17</v>
      </c>
      <c r="U7" s="39">
        <v>9395</v>
      </c>
      <c r="V7" s="39">
        <v>20.3</v>
      </c>
      <c r="W7" s="39">
        <v>462.81</v>
      </c>
      <c r="X7" s="39">
        <v>62.33</v>
      </c>
      <c r="Y7" s="39">
        <v>65.37</v>
      </c>
      <c r="Z7" s="39">
        <v>64.36</v>
      </c>
      <c r="AA7" s="39">
        <v>70.430000000000007</v>
      </c>
      <c r="AB7" s="39">
        <v>71.75</v>
      </c>
      <c r="AC7" s="39">
        <v>77.66</v>
      </c>
      <c r="AD7" s="39">
        <v>73.959999999999994</v>
      </c>
      <c r="AE7" s="39">
        <v>75.010000000000005</v>
      </c>
      <c r="AF7" s="39">
        <v>72.760000000000005</v>
      </c>
      <c r="AG7" s="39">
        <v>82.57</v>
      </c>
      <c r="AH7" s="39">
        <v>78.36</v>
      </c>
      <c r="AI7" s="39"/>
      <c r="AJ7" s="39"/>
      <c r="AK7" s="39"/>
      <c r="AL7" s="39"/>
      <c r="AM7" s="39"/>
      <c r="AN7" s="39"/>
      <c r="AO7" s="39"/>
      <c r="AP7" s="39"/>
      <c r="AQ7" s="39"/>
      <c r="AR7" s="39"/>
      <c r="AS7" s="39"/>
      <c r="AT7" s="39"/>
      <c r="AU7" s="39"/>
      <c r="AV7" s="39"/>
      <c r="AW7" s="39"/>
      <c r="AX7" s="39"/>
      <c r="AY7" s="39"/>
      <c r="AZ7" s="39"/>
      <c r="BA7" s="39"/>
      <c r="BB7" s="39"/>
      <c r="BC7" s="39"/>
      <c r="BD7" s="39"/>
      <c r="BE7" s="39">
        <v>1214.8800000000001</v>
      </c>
      <c r="BF7" s="39">
        <v>1133.27</v>
      </c>
      <c r="BG7" s="39">
        <v>1077.8699999999999</v>
      </c>
      <c r="BH7" s="39">
        <v>1012.56</v>
      </c>
      <c r="BI7" s="39">
        <v>945.04</v>
      </c>
      <c r="BJ7" s="39">
        <v>1281.51</v>
      </c>
      <c r="BK7" s="39">
        <v>1295.06</v>
      </c>
      <c r="BL7" s="39">
        <v>1168.7</v>
      </c>
      <c r="BM7" s="39">
        <v>1245.46</v>
      </c>
      <c r="BN7" s="39">
        <v>834.1</v>
      </c>
      <c r="BO7" s="39">
        <v>949.15</v>
      </c>
      <c r="BP7" s="39">
        <v>39.590000000000003</v>
      </c>
      <c r="BQ7" s="39">
        <v>34.94</v>
      </c>
      <c r="BR7" s="39">
        <v>33.200000000000003</v>
      </c>
      <c r="BS7" s="39">
        <v>35.229999999999997</v>
      </c>
      <c r="BT7" s="39">
        <v>32.61</v>
      </c>
      <c r="BU7" s="39">
        <v>55.02</v>
      </c>
      <c r="BV7" s="39">
        <v>53.29</v>
      </c>
      <c r="BW7" s="39">
        <v>53.59</v>
      </c>
      <c r="BX7" s="39">
        <v>51.08</v>
      </c>
      <c r="BY7" s="39">
        <v>64.44</v>
      </c>
      <c r="BZ7" s="39">
        <v>55.87</v>
      </c>
      <c r="CA7" s="39">
        <v>267.49</v>
      </c>
      <c r="CB7" s="39">
        <v>303.92</v>
      </c>
      <c r="CC7" s="39">
        <v>330.04</v>
      </c>
      <c r="CD7" s="39">
        <v>312.48</v>
      </c>
      <c r="CE7" s="39">
        <v>342.06</v>
      </c>
      <c r="CF7" s="39">
        <v>330.62</v>
      </c>
      <c r="CG7" s="39">
        <v>259.02</v>
      </c>
      <c r="CH7" s="39">
        <v>259.79000000000002</v>
      </c>
      <c r="CI7" s="39">
        <v>262.13</v>
      </c>
      <c r="CJ7" s="39">
        <v>197.14</v>
      </c>
      <c r="CK7" s="39">
        <v>288.19</v>
      </c>
      <c r="CL7" s="39">
        <v>61.46</v>
      </c>
      <c r="CM7" s="39">
        <v>59.66</v>
      </c>
      <c r="CN7" s="39">
        <v>55.83</v>
      </c>
      <c r="CO7" s="39">
        <v>55.37</v>
      </c>
      <c r="CP7" s="39">
        <v>56.32</v>
      </c>
      <c r="CQ7" s="39">
        <v>59.59</v>
      </c>
      <c r="CR7" s="39">
        <v>56.65</v>
      </c>
      <c r="CS7" s="39">
        <v>56.41</v>
      </c>
      <c r="CT7" s="39">
        <v>54.9</v>
      </c>
      <c r="CU7" s="39">
        <v>55.7</v>
      </c>
      <c r="CV7" s="39">
        <v>56.31</v>
      </c>
      <c r="CW7" s="39">
        <v>65.81</v>
      </c>
      <c r="CX7" s="39">
        <v>67.52</v>
      </c>
      <c r="CY7" s="39">
        <v>68.3</v>
      </c>
      <c r="CZ7" s="39">
        <v>67.47</v>
      </c>
      <c r="DA7" s="39">
        <v>65.86</v>
      </c>
      <c r="DB7" s="39">
        <v>74.64</v>
      </c>
      <c r="DC7" s="39">
        <v>76.13</v>
      </c>
      <c r="DD7" s="39">
        <v>75.12</v>
      </c>
      <c r="DE7" s="39">
        <v>74.27</v>
      </c>
      <c r="DF7" s="39">
        <v>71.81</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0.53</v>
      </c>
      <c r="EG7" s="39">
        <v>0.2</v>
      </c>
      <c r="EH7" s="39">
        <v>0.92</v>
      </c>
      <c r="EI7" s="39">
        <v>0.43</v>
      </c>
      <c r="EJ7" s="39">
        <v>0.96</v>
      </c>
      <c r="EK7" s="39">
        <v>0.65</v>
      </c>
      <c r="EL7" s="39">
        <v>0.52</v>
      </c>
      <c r="EM7" s="39">
        <v>1.48</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2021-12-03T07:04:46Z</dcterms:created>
  <dcterms:modified xsi:type="dcterms:W3CDTF">2022-01-11T06:33:59Z</dcterms:modified>
  <cp:category/>
</cp:coreProperties>
</file>