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1\観光\調査物（公営企業調査含む）\"/>
    </mc:Choice>
  </mc:AlternateContent>
  <workbookProtection workbookAlgorithmName="SHA-512" workbookHashValue="NNWkda/PwuWi3vXqhv9j0mMk5POexMCnAIeggGBjaSnBboEKinVaTSRA3VKujX4t3Qtq+2X9SqAI0MIrfG35CQ==" workbookSaltValue="MpTj/MFE9+hIyrHDP8kcwQ==" workbookSpinCount="100000" lockStructure="1"/>
  <bookViews>
    <workbookView xWindow="0" yWindow="0" windowWidth="15015" windowHeight="81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G30" i="4" l="1"/>
  <c r="FX51" i="4"/>
  <c r="KO30" i="4"/>
  <c r="BG51" i="4"/>
  <c r="FX30" i="4"/>
  <c r="AV76" i="4"/>
  <c r="KO51" i="4"/>
  <c r="LE76" i="4"/>
  <c r="HP76" i="4"/>
  <c r="HA76" i="4"/>
  <c r="AN51" i="4"/>
  <c r="FE30" i="4"/>
  <c r="AN30" i="4"/>
  <c r="JV30" i="4"/>
  <c r="AG76" i="4"/>
  <c r="JV51" i="4"/>
  <c r="KP76" i="4"/>
  <c r="FE51" i="4"/>
  <c r="BK76" i="4"/>
  <c r="LH51" i="4"/>
  <c r="LT76" i="4"/>
  <c r="GQ51" i="4"/>
  <c r="LH30" i="4"/>
  <c r="IE76" i="4"/>
  <c r="BZ51" i="4"/>
  <c r="GQ30" i="4"/>
  <c r="BZ30" i="4"/>
  <c r="JC51" i="4"/>
  <c r="KA76" i="4"/>
  <c r="EL51" i="4"/>
  <c r="JC30" i="4"/>
  <c r="GL76" i="4"/>
  <c r="U51" i="4"/>
  <c r="EL30" i="4"/>
  <c r="R76" i="4"/>
  <c r="U30"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<sst xmlns="http://schemas.openxmlformats.org/spreadsheetml/2006/main" count="278" uniqueCount="130">
  <si>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</si>
  <si>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</si>
  <si>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</si>
  <si>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</si>
  <si>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</si>
  <si>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</si>
  <si>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</si>
  <si>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</si>
  <si>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</si>
  <si>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</si>
  <si>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</si>
  <si>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</si>
  <si>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</si>
  <si>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</si>
  <si>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</si>
  <si>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</si>
  <si>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</si>
  <si>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</si>
  <si>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</si>
  <si>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</si>
  <si>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</si>
  <si>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</si>
  <si>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</si>
  <si>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</si>
  <si>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</si>
  <si>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</si>
  <si>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</si>
  <si>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</si>
  <si>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</si>
  <si>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</si>
  <si>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</si>
  <si>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</si>
  <si>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</si>
  <si>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</si>
  <si>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</si>
  <si>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</si>
  <si>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</si>
  <si>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</si>
  <si>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</si>
  <si>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</si>
  <si>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</si>
  <si>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</si>
  <si>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</si>
  <si>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</si>
  <si>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</si>
  <si>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</si>
  <si>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</si>
  <si>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</si>
  <si>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</si>
  <si>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</si>
  <si>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</si>
  <si>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</si>
  <si>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</si>
  <si>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</si>
  <si>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</si>
  <si>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</si>
  <si>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</si>
  <si>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</si>
  <si>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</si>
  <si>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</si>
  <si>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</si>
  <si>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</si>
  <si>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</si>
  <si>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</si>
  <si>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</si>
  <si>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</si>
  <si>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</si>
  <si>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</si>
  <si>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</si>
  <si>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</si>
  <si>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</si>
  <si>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</si>
  <si>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</si>
  <si>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</si>
  <si>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</si>
  <si>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</si>
  <si>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</si>
  <si>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</si>
  <si>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</si>
  <si>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</si>
  <si>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</si>
  <si>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</si>
  <si>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</si>
  <si>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</si>
  <si>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</si>
  <si>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</si>
  <si>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</si>
  <si>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</si>
  <si>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</si>
  <si>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</si>
  <si>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</si>
  <si>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</si>
  <si>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</si>
  <si>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</si>
  <si>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</si>
  <si>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</si>
  <si>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</si>
  <si>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</si>
  <si>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</si>
  <si>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</si>
  <si>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</si>
  <si>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</si>
  <si>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</si>
  <si>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</si>
  <si>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</si>
  <si>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</si>
  <si>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</si>
  <si>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</si>
  <si>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</si>
  <si>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</si>
  <si>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第３号駐車場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</si>
  <si>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</si>
  <si>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</si>
  <si>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</si>
  <si>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</si>
  <si>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</si>
  <si>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</si>
  <si>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</si>
  <si>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</si>
  <si>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</si>
  <si>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</si>
  <si>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</si>
  <si>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</si>
  <si>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</si>
  <si>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</si>
  <si>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</si>
  <si>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5"/>
  </si>
  <si>
    <t>　東洋町第3号駐車場事業は厳しい経営状況にあり、経営改善に努める必要がある。当施設がある生見海岸は令和元年にサーフィンの全日本選手権が開催されるなど西日本屈指のサーフィンビーチであり、施設利用者のほとんどがサーファーである。町の観光施策として生見海岸をPRし利用者増加を図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4">
      <t>キビ</t>
    </rPh>
    <rPh sb="16" eb="18">
      <t>ケイエイ</t>
    </rPh>
    <rPh sb="18" eb="20">
      <t>ジョウキョウ</t>
    </rPh>
    <rPh sb="24" eb="26">
      <t>ケイエイ</t>
    </rPh>
    <rPh sb="26" eb="28">
      <t>カイゼン</t>
    </rPh>
    <rPh sb="29" eb="30">
      <t>ツト</t>
    </rPh>
    <rPh sb="32" eb="34">
      <t>ヒツヨウ</t>
    </rPh>
    <rPh sb="38" eb="39">
      <t>トウ</t>
    </rPh>
    <rPh sb="39" eb="41">
      <t>シセツ</t>
    </rPh>
    <rPh sb="44" eb="46">
      <t>イクミ</t>
    </rPh>
    <rPh sb="46" eb="48">
      <t>カイガン</t>
    </rPh>
    <rPh sb="49" eb="50">
      <t>レイ</t>
    </rPh>
    <rPh sb="50" eb="51">
      <t>ワ</t>
    </rPh>
    <rPh sb="51" eb="53">
      <t>ガンネン</t>
    </rPh>
    <rPh sb="60" eb="63">
      <t>ゼンニホン</t>
    </rPh>
    <rPh sb="63" eb="66">
      <t>センシュケン</t>
    </rPh>
    <rPh sb="67" eb="69">
      <t>カイサイ</t>
    </rPh>
    <rPh sb="74" eb="75">
      <t>ニシ</t>
    </rPh>
    <rPh sb="75" eb="77">
      <t>ニホン</t>
    </rPh>
    <rPh sb="77" eb="79">
      <t>クッシ</t>
    </rPh>
    <rPh sb="92" eb="94">
      <t>シセツ</t>
    </rPh>
    <rPh sb="94" eb="97">
      <t>リヨウシャ</t>
    </rPh>
    <rPh sb="112" eb="113">
      <t>マチ</t>
    </rPh>
    <rPh sb="114" eb="116">
      <t>カンコウ</t>
    </rPh>
    <rPh sb="116" eb="118">
      <t>シサク</t>
    </rPh>
    <rPh sb="121" eb="123">
      <t>イクミ</t>
    </rPh>
    <rPh sb="123" eb="125">
      <t>カイガン</t>
    </rPh>
    <rPh sb="129" eb="132">
      <t>リヨウシャ</t>
    </rPh>
    <rPh sb="132" eb="134">
      <t>ゾウカ</t>
    </rPh>
    <rPh sb="135" eb="136">
      <t>ハカ</t>
    </rPh>
    <rPh sb="145" eb="147">
      <t>ヘイコウ</t>
    </rPh>
    <rPh sb="149" eb="151">
      <t>イッパン</t>
    </rPh>
    <rPh sb="151" eb="154">
      <t>カンコウキャク</t>
    </rPh>
    <rPh sb="155" eb="157">
      <t>リヨウ</t>
    </rPh>
    <rPh sb="157" eb="159">
      <t>ソクシン</t>
    </rPh>
    <rPh sb="163" eb="164">
      <t>ト</t>
    </rPh>
    <rPh sb="165" eb="166">
      <t>ク</t>
    </rPh>
    <rPh sb="168" eb="169">
      <t>スス</t>
    </rPh>
    <phoneticPr fontId="15"/>
  </si>
  <si>
    <t>⑪稼働率
　令和２年度はコロナウイルス感染症の影響を大きく受け利用者が大幅に減少した。H30からR1で数値が倍増しているのは収容台数を修正したためである。（250台→158台）</t>
    <rPh sb="1" eb="3">
      <t>カドウ</t>
    </rPh>
    <rPh sb="3" eb="4">
      <t>リツ</t>
    </rPh>
    <rPh sb="51" eb="53">
      <t>スウチ</t>
    </rPh>
    <phoneticPr fontId="15"/>
  </si>
  <si>
    <t>①収益的収支比率・④売上高GOP比率・⑤EBITDA
　いずれの数値も全国平均、類似施設平均値を大きく下回っている。また、令和２年度はコロナウイルス感染症の影響を受け利用者が大幅に減少した。今後利用者増加に向けた取り組みや利用料金の見直し、経費削減を進めるなど、経営改善が必要である。</t>
    <rPh sb="1" eb="4">
      <t>シュウエキテキ</t>
    </rPh>
    <rPh sb="4" eb="6">
      <t>シュウシ</t>
    </rPh>
    <rPh sb="6" eb="8">
      <t>ヒリツ</t>
    </rPh>
    <rPh sb="32" eb="34">
      <t>スウチ</t>
    </rPh>
    <rPh sb="35" eb="37">
      <t>ゼンコク</t>
    </rPh>
    <rPh sb="37" eb="39">
      <t>ヘイキン</t>
    </rPh>
    <rPh sb="40" eb="42">
      <t>ルイジ</t>
    </rPh>
    <rPh sb="42" eb="44">
      <t>シセツ</t>
    </rPh>
    <rPh sb="44" eb="47">
      <t>ヘイキンチ</t>
    </rPh>
    <rPh sb="48" eb="49">
      <t>オオ</t>
    </rPh>
    <rPh sb="51" eb="53">
      <t>シタマワ</t>
    </rPh>
    <rPh sb="61" eb="62">
      <t>レイ</t>
    </rPh>
    <rPh sb="62" eb="63">
      <t>ワ</t>
    </rPh>
    <rPh sb="65" eb="66">
      <t>ド</t>
    </rPh>
    <rPh sb="74" eb="77">
      <t>カンセンショウ</t>
    </rPh>
    <rPh sb="78" eb="80">
      <t>エイキョウ</t>
    </rPh>
    <rPh sb="81" eb="82">
      <t>ウ</t>
    </rPh>
    <rPh sb="83" eb="86">
      <t>リヨウシャ</t>
    </rPh>
    <rPh sb="87" eb="89">
      <t>オオハバ</t>
    </rPh>
    <rPh sb="90" eb="92">
      <t>ゲンショウ</t>
    </rPh>
    <rPh sb="95" eb="97">
      <t>コンゴ</t>
    </rPh>
    <rPh sb="97" eb="100">
      <t>リヨウシャ</t>
    </rPh>
    <rPh sb="100" eb="102">
      <t>ゾウカ</t>
    </rPh>
    <rPh sb="103" eb="104">
      <t>ム</t>
    </rPh>
    <rPh sb="106" eb="107">
      <t>ト</t>
    </rPh>
    <rPh sb="108" eb="109">
      <t>ク</t>
    </rPh>
    <rPh sb="111" eb="113">
      <t>リヨウ</t>
    </rPh>
    <rPh sb="113" eb="115">
      <t>リョウキン</t>
    </rPh>
    <rPh sb="116" eb="118">
      <t>ミナオ</t>
    </rPh>
    <rPh sb="120" eb="122">
      <t>ケイヒ</t>
    </rPh>
    <rPh sb="122" eb="124">
      <t>サクゲン</t>
    </rPh>
    <rPh sb="125" eb="126">
      <t>スス</t>
    </rPh>
    <rPh sb="131" eb="133">
      <t>ケイエイ</t>
    </rPh>
    <rPh sb="133" eb="135">
      <t>カイゼン</t>
    </rPh>
    <rPh sb="136" eb="13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</si>
</sst>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136</c:v>
                </c:pt>
                <c:pt idx="1">
                  <c:v>103</c:v>
                </c:pt>
                <c:pt idx="2">
                  <c:v>87.2</c:v>
                </c:pt>
                <c:pt idx="3">
                  <c:v>104</c:v>
                </c:pt>
                <c:pt idx="4">
                  <c:v>51</c:v>
                </c:pt>
              </c:numCache>
            </c:numRef>
          </c:val>
          <c:extLst>
            <c:ext xmlns:c16="http://schemas.microsoft.com/office/drawing/2014/chart" uri="{C3380CC4-5D6E-409C-BE32-E72D297353CC}">
              <c16:uniqueId val="{00000000-4BB8-48E0-8BE0-AADDA5F4BA6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373.2</c:v>
                </c:pt>
                <c:pt idx="3">
                  <c:v>742.8</c:v>
                </c:pt>
                <c:pt idx="4">
                  <c:v>385.7</c:v>
                </c:pt>
              </c:numCache>
            </c:numRef>
          </c:val>
          <c:smooth val="0"/>
          <c:extLst>
            <c:ext xmlns:c16="http://schemas.microsoft.com/office/drawing/2014/chart" uri="{C3380CC4-5D6E-409C-BE32-E72D297353CC}">
              <c16:uniqueId val="{00000001-4BB8-48E0-8BE0-AADDA5F4BA6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3BE-4863-B0EE-C84A7A6521B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87.9</c:v>
                </c:pt>
                <c:pt idx="3">
                  <c:v>56.3</c:v>
                </c:pt>
                <c:pt idx="4">
                  <c:v>70.3</c:v>
                </c:pt>
              </c:numCache>
            </c:numRef>
          </c:val>
          <c:smooth val="0"/>
          <c:extLst>
            <c:ext xmlns:c16="http://schemas.microsoft.com/office/drawing/2014/chart" uri="{C3380CC4-5D6E-409C-BE32-E72D297353CC}">
              <c16:uniqueId val="{00000001-23BE-4863-B0EE-C84A7A6521B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32D-4431-A816-7DDF6D21C73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32D-4431-A816-7DDF6D21C73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5695-4459-9086-40037A7E394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695-4459-9086-40037A7E394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45.7</c:v>
                </c:pt>
              </c:numCache>
            </c:numRef>
          </c:val>
          <c:extLst>
            <c:ext xmlns:c16="http://schemas.microsoft.com/office/drawing/2014/chart" uri="{C3380CC4-5D6E-409C-BE32-E72D297353CC}">
              <c16:uniqueId val="{00000000-E9C7-4F87-A487-838EA3658E7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4</c:v>
                </c:pt>
                <c:pt idx="3">
                  <c:v>2</c:v>
                </c:pt>
                <c:pt idx="4">
                  <c:v>9</c:v>
                </c:pt>
              </c:numCache>
            </c:numRef>
          </c:val>
          <c:smooth val="0"/>
          <c:extLst>
            <c:ext xmlns:c16="http://schemas.microsoft.com/office/drawing/2014/chart" uri="{C3380CC4-5D6E-409C-BE32-E72D297353CC}">
              <c16:uniqueId val="{00000001-E9C7-4F87-A487-838EA3658E7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46</c:v>
                </c:pt>
              </c:numCache>
            </c:numRef>
          </c:val>
          <c:extLst>
            <c:ext xmlns:c16="http://schemas.microsoft.com/office/drawing/2014/chart" uri="{C3380CC4-5D6E-409C-BE32-E72D297353CC}">
              <c16:uniqueId val="{00000000-0EF0-4E3A-B6C8-460AE0C0B91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18</c:v>
                </c:pt>
                <c:pt idx="3">
                  <c:v>15</c:v>
                </c:pt>
                <c:pt idx="4">
                  <c:v>405</c:v>
                </c:pt>
              </c:numCache>
            </c:numRef>
          </c:val>
          <c:smooth val="0"/>
          <c:extLst>
            <c:ext xmlns:c16="http://schemas.microsoft.com/office/drawing/2014/chart" uri="{C3380CC4-5D6E-409C-BE32-E72D297353CC}">
              <c16:uniqueId val="{00000001-0EF0-4E3A-B6C8-460AE0C0B91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14.4</c:v>
                </c:pt>
                <c:pt idx="1">
                  <c:v>14.8</c:v>
                </c:pt>
                <c:pt idx="2">
                  <c:v>11.6</c:v>
                </c:pt>
                <c:pt idx="3">
                  <c:v>25.9</c:v>
                </c:pt>
                <c:pt idx="4">
                  <c:v>22.2</c:v>
                </c:pt>
              </c:numCache>
            </c:numRef>
          </c:val>
          <c:extLst>
            <c:ext xmlns:c16="http://schemas.microsoft.com/office/drawing/2014/chart" uri="{C3380CC4-5D6E-409C-BE32-E72D297353CC}">
              <c16:uniqueId val="{00000000-B7A6-41AA-8D80-434DB92AA7B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290.39999999999998</c:v>
                </c:pt>
                <c:pt idx="3">
                  <c:v>304.89999999999998</c:v>
                </c:pt>
                <c:pt idx="4">
                  <c:v>224.4</c:v>
                </c:pt>
              </c:numCache>
            </c:numRef>
          </c:val>
          <c:smooth val="0"/>
          <c:extLst>
            <c:ext xmlns:c16="http://schemas.microsoft.com/office/drawing/2014/chart" uri="{C3380CC4-5D6E-409C-BE32-E72D297353CC}">
              <c16:uniqueId val="{00000001-B7A6-41AA-8D80-434DB92AA7B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26.6</c:v>
                </c:pt>
                <c:pt idx="1">
                  <c:v>3.1</c:v>
                </c:pt>
                <c:pt idx="2">
                  <c:v>-14.5</c:v>
                </c:pt>
                <c:pt idx="3">
                  <c:v>4</c:v>
                </c:pt>
                <c:pt idx="4">
                  <c:v>-95.7</c:v>
                </c:pt>
              </c:numCache>
            </c:numRef>
          </c:val>
          <c:extLst>
            <c:ext xmlns:c16="http://schemas.microsoft.com/office/drawing/2014/chart" uri="{C3380CC4-5D6E-409C-BE32-E72D297353CC}">
              <c16:uniqueId val="{00000000-E738-4CF1-953C-EE7CEB35541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29</c:v>
                </c:pt>
                <c:pt idx="3">
                  <c:v>32.9</c:v>
                </c:pt>
                <c:pt idx="4">
                  <c:v>-121.8</c:v>
                </c:pt>
              </c:numCache>
            </c:numRef>
          </c:val>
          <c:smooth val="0"/>
          <c:extLst>
            <c:ext xmlns:c16="http://schemas.microsoft.com/office/drawing/2014/chart" uri="{C3380CC4-5D6E-409C-BE32-E72D297353CC}">
              <c16:uniqueId val="{00000001-E738-4CF1-953C-EE7CEB35541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2453</c:v>
                </c:pt>
                <c:pt idx="1">
                  <c:v>292</c:v>
                </c:pt>
                <c:pt idx="2">
                  <c:v>-1155</c:v>
                </c:pt>
                <c:pt idx="3">
                  <c:v>358</c:v>
                </c:pt>
                <c:pt idx="4">
                  <c:v>-429</c:v>
                </c:pt>
              </c:numCache>
            </c:numRef>
          </c:val>
          <c:extLst>
            <c:ext xmlns:c16="http://schemas.microsoft.com/office/drawing/2014/chart" uri="{C3380CC4-5D6E-409C-BE32-E72D297353CC}">
              <c16:uniqueId val="{00000000-5497-4B53-9C3A-E469613E1AC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8137</c:v>
                </c:pt>
                <c:pt idx="3">
                  <c:v>8005</c:v>
                </c:pt>
                <c:pt idx="4">
                  <c:v>2698</c:v>
                </c:pt>
              </c:numCache>
            </c:numRef>
          </c:val>
          <c:smooth val="0"/>
          <c:extLst>
            <c:ext xmlns:c16="http://schemas.microsoft.com/office/drawing/2014/chart" uri="{C3380CC4-5D6E-409C-BE32-E72D297353CC}">
              <c16:uniqueId val="{00000001-5497-4B53-9C3A-E469613E1AC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高知県東洋町　第３号駐車場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4723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158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27</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136</v>
      </c>
      <c r="V31" s="118"/>
      <c r="W31" s="118"/>
      <c r="X31" s="118"/>
      <c r="Y31" s="118"/>
      <c r="Z31" s="118"/>
      <c r="AA31" s="118"/>
      <c r="AB31" s="118"/>
      <c r="AC31" s="118"/>
      <c r="AD31" s="118"/>
      <c r="AE31" s="118"/>
      <c r="AF31" s="118"/>
      <c r="AG31" s="118"/>
      <c r="AH31" s="118"/>
      <c r="AI31" s="118"/>
      <c r="AJ31" s="118"/>
      <c r="AK31" s="118"/>
      <c r="AL31" s="118"/>
      <c r="AM31" s="118"/>
      <c r="AN31" s="118">
        <f>データ!Z7</f>
        <v>103</v>
      </c>
      <c r="AO31" s="118"/>
      <c r="AP31" s="118"/>
      <c r="AQ31" s="118"/>
      <c r="AR31" s="118"/>
      <c r="AS31" s="118"/>
      <c r="AT31" s="118"/>
      <c r="AU31" s="118"/>
      <c r="AV31" s="118"/>
      <c r="AW31" s="118"/>
      <c r="AX31" s="118"/>
      <c r="AY31" s="118"/>
      <c r="AZ31" s="118"/>
      <c r="BA31" s="118"/>
      <c r="BB31" s="118"/>
      <c r="BC31" s="118"/>
      <c r="BD31" s="118"/>
      <c r="BE31" s="118"/>
      <c r="BF31" s="118"/>
      <c r="BG31" s="118">
        <f>データ!AA7</f>
        <v>87.2</v>
      </c>
      <c r="BH31" s="118"/>
      <c r="BI31" s="118"/>
      <c r="BJ31" s="118"/>
      <c r="BK31" s="118"/>
      <c r="BL31" s="118"/>
      <c r="BM31" s="118"/>
      <c r="BN31" s="118"/>
      <c r="BO31" s="118"/>
      <c r="BP31" s="118"/>
      <c r="BQ31" s="118"/>
      <c r="BR31" s="118"/>
      <c r="BS31" s="118"/>
      <c r="BT31" s="118"/>
      <c r="BU31" s="118"/>
      <c r="BV31" s="118"/>
      <c r="BW31" s="118"/>
      <c r="BX31" s="118"/>
      <c r="BY31" s="118"/>
      <c r="BZ31" s="118">
        <f>データ!AB7</f>
        <v>104</v>
      </c>
      <c r="CA31" s="118"/>
      <c r="CB31" s="118"/>
      <c r="CC31" s="118"/>
      <c r="CD31" s="118"/>
      <c r="CE31" s="118"/>
      <c r="CF31" s="118"/>
      <c r="CG31" s="118"/>
      <c r="CH31" s="118"/>
      <c r="CI31" s="118"/>
      <c r="CJ31" s="118"/>
      <c r="CK31" s="118"/>
      <c r="CL31" s="118"/>
      <c r="CM31" s="118"/>
      <c r="CN31" s="118"/>
      <c r="CO31" s="118"/>
      <c r="CP31" s="118"/>
      <c r="CQ31" s="118"/>
      <c r="CR31" s="118"/>
      <c r="CS31" s="118">
        <f>データ!AC7</f>
        <v>51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45.7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14.4</v>
      </c>
      <c r="JD31" s="120"/>
      <c r="JE31" s="120"/>
      <c r="JF31" s="120"/>
      <c r="JG31" s="120"/>
      <c r="JH31" s="120"/>
      <c r="JI31" s="120"/>
      <c r="JJ31" s="120"/>
      <c r="JK31" s="120"/>
      <c r="JL31" s="120"/>
      <c r="JM31" s="120"/>
      <c r="JN31" s="120"/>
      <c r="JO31" s="120"/>
      <c r="JP31" s="120"/>
      <c r="JQ31" s="120"/>
      <c r="JR31" s="120"/>
      <c r="JS31" s="120"/>
      <c r="JT31" s="120"/>
      <c r="JU31" s="121"/>
      <c r="JV31" s="119">
        <f>データ!DL7</f>
        <v>14.8</v>
      </c>
      <c r="JW31" s="120"/>
      <c r="JX31" s="120"/>
      <c r="JY31" s="120"/>
      <c r="JZ31" s="120"/>
      <c r="KA31" s="120"/>
      <c r="KB31" s="120"/>
      <c r="KC31" s="120"/>
      <c r="KD31" s="120"/>
      <c r="KE31" s="120"/>
      <c r="KF31" s="120"/>
      <c r="KG31" s="120"/>
      <c r="KH31" s="120"/>
      <c r="KI31" s="120"/>
      <c r="KJ31" s="120"/>
      <c r="KK31" s="120"/>
      <c r="KL31" s="120"/>
      <c r="KM31" s="120"/>
      <c r="KN31" s="121"/>
      <c r="KO31" s="119">
        <f>データ!DM7</f>
        <v>11.6</v>
      </c>
      <c r="KP31" s="120"/>
      <c r="KQ31" s="120"/>
      <c r="KR31" s="120"/>
      <c r="KS31" s="120"/>
      <c r="KT31" s="120"/>
      <c r="KU31" s="120"/>
      <c r="KV31" s="120"/>
      <c r="KW31" s="120"/>
      <c r="KX31" s="120"/>
      <c r="KY31" s="120"/>
      <c r="KZ31" s="120"/>
      <c r="LA31" s="120"/>
      <c r="LB31" s="120"/>
      <c r="LC31" s="120"/>
      <c r="LD31" s="120"/>
      <c r="LE31" s="120"/>
      <c r="LF31" s="120"/>
      <c r="LG31" s="121"/>
      <c r="LH31" s="119">
        <f>データ!DN7</f>
        <v>25.9</v>
      </c>
      <c r="LI31" s="120"/>
      <c r="LJ31" s="120"/>
      <c r="LK31" s="120"/>
      <c r="LL31" s="120"/>
      <c r="LM31" s="120"/>
      <c r="LN31" s="120"/>
      <c r="LO31" s="120"/>
      <c r="LP31" s="120"/>
      <c r="LQ31" s="120"/>
      <c r="LR31" s="120"/>
      <c r="LS31" s="120"/>
      <c r="LT31" s="120"/>
      <c r="LU31" s="120"/>
      <c r="LV31" s="120"/>
      <c r="LW31" s="120"/>
      <c r="LX31" s="120"/>
      <c r="LY31" s="120"/>
      <c r="LZ31" s="121"/>
      <c r="MA31" s="119">
        <f>データ!DO7</f>
        <v>22.2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46</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26.6</v>
      </c>
      <c r="EM52" s="118"/>
      <c r="EN52" s="118"/>
      <c r="EO52" s="118"/>
      <c r="EP52" s="118"/>
      <c r="EQ52" s="118"/>
      <c r="ER52" s="118"/>
      <c r="ES52" s="118"/>
      <c r="ET52" s="118"/>
      <c r="EU52" s="118"/>
      <c r="EV52" s="118"/>
      <c r="EW52" s="118"/>
      <c r="EX52" s="118"/>
      <c r="EY52" s="118"/>
      <c r="EZ52" s="118"/>
      <c r="FA52" s="118"/>
      <c r="FB52" s="118"/>
      <c r="FC52" s="118"/>
      <c r="FD52" s="118"/>
      <c r="FE52" s="118">
        <f>データ!BG7</f>
        <v>3.1</v>
      </c>
      <c r="FF52" s="118"/>
      <c r="FG52" s="118"/>
      <c r="FH52" s="118"/>
      <c r="FI52" s="118"/>
      <c r="FJ52" s="118"/>
      <c r="FK52" s="118"/>
      <c r="FL52" s="118"/>
      <c r="FM52" s="118"/>
      <c r="FN52" s="118"/>
      <c r="FO52" s="118"/>
      <c r="FP52" s="118"/>
      <c r="FQ52" s="118"/>
      <c r="FR52" s="118"/>
      <c r="FS52" s="118"/>
      <c r="FT52" s="118"/>
      <c r="FU52" s="118"/>
      <c r="FV52" s="118"/>
      <c r="FW52" s="118"/>
      <c r="FX52" s="118">
        <f>データ!BH7</f>
        <v>-14.5</v>
      </c>
      <c r="FY52" s="118"/>
      <c r="FZ52" s="118"/>
      <c r="GA52" s="118"/>
      <c r="GB52" s="118"/>
      <c r="GC52" s="118"/>
      <c r="GD52" s="118"/>
      <c r="GE52" s="118"/>
      <c r="GF52" s="118"/>
      <c r="GG52" s="118"/>
      <c r="GH52" s="118"/>
      <c r="GI52" s="118"/>
      <c r="GJ52" s="118"/>
      <c r="GK52" s="118"/>
      <c r="GL52" s="118"/>
      <c r="GM52" s="118"/>
      <c r="GN52" s="118"/>
      <c r="GO52" s="118"/>
      <c r="GP52" s="118"/>
      <c r="GQ52" s="118">
        <f>データ!BI7</f>
        <v>4</v>
      </c>
      <c r="GR52" s="118"/>
      <c r="GS52" s="118"/>
      <c r="GT52" s="118"/>
      <c r="GU52" s="118"/>
      <c r="GV52" s="118"/>
      <c r="GW52" s="118"/>
      <c r="GX52" s="118"/>
      <c r="GY52" s="118"/>
      <c r="GZ52" s="118"/>
      <c r="HA52" s="118"/>
      <c r="HB52" s="118"/>
      <c r="HC52" s="118"/>
      <c r="HD52" s="118"/>
      <c r="HE52" s="118"/>
      <c r="HF52" s="118"/>
      <c r="HG52" s="118"/>
      <c r="HH52" s="118"/>
      <c r="HI52" s="118"/>
      <c r="HJ52" s="118">
        <f>データ!BJ7</f>
        <v>-95.7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2453</v>
      </c>
      <c r="JD52" s="125"/>
      <c r="JE52" s="125"/>
      <c r="JF52" s="125"/>
      <c r="JG52" s="125"/>
      <c r="JH52" s="125"/>
      <c r="JI52" s="125"/>
      <c r="JJ52" s="125"/>
      <c r="JK52" s="125"/>
      <c r="JL52" s="125"/>
      <c r="JM52" s="125"/>
      <c r="JN52" s="125"/>
      <c r="JO52" s="125"/>
      <c r="JP52" s="125"/>
      <c r="JQ52" s="125"/>
      <c r="JR52" s="125"/>
      <c r="JS52" s="125"/>
      <c r="JT52" s="125"/>
      <c r="JU52" s="125"/>
      <c r="JV52" s="125">
        <f>データ!BR7</f>
        <v>292</v>
      </c>
      <c r="JW52" s="125"/>
      <c r="JX52" s="125"/>
      <c r="JY52" s="125"/>
      <c r="JZ52" s="125"/>
      <c r="KA52" s="125"/>
      <c r="KB52" s="125"/>
      <c r="KC52" s="125"/>
      <c r="KD52" s="125"/>
      <c r="KE52" s="125"/>
      <c r="KF52" s="125"/>
      <c r="KG52" s="125"/>
      <c r="KH52" s="125"/>
      <c r="KI52" s="125"/>
      <c r="KJ52" s="125"/>
      <c r="KK52" s="125"/>
      <c r="KL52" s="125"/>
      <c r="KM52" s="125"/>
      <c r="KN52" s="125"/>
      <c r="KO52" s="125">
        <f>データ!BS7</f>
        <v>-1155</v>
      </c>
      <c r="KP52" s="125"/>
      <c r="KQ52" s="125"/>
      <c r="KR52" s="125"/>
      <c r="KS52" s="125"/>
      <c r="KT52" s="125"/>
      <c r="KU52" s="125"/>
      <c r="KV52" s="125"/>
      <c r="KW52" s="125"/>
      <c r="KX52" s="125"/>
      <c r="KY52" s="125"/>
      <c r="KZ52" s="125"/>
      <c r="LA52" s="125"/>
      <c r="LB52" s="125"/>
      <c r="LC52" s="125"/>
      <c r="LD52" s="125"/>
      <c r="LE52" s="125"/>
      <c r="LF52" s="125"/>
      <c r="LG52" s="125"/>
      <c r="LH52" s="125">
        <f>データ!BT7</f>
        <v>358</v>
      </c>
      <c r="LI52" s="125"/>
      <c r="LJ52" s="125"/>
      <c r="LK52" s="125"/>
      <c r="LL52" s="125"/>
      <c r="LM52" s="125"/>
      <c r="LN52" s="125"/>
      <c r="LO52" s="125"/>
      <c r="LP52" s="125"/>
      <c r="LQ52" s="125"/>
      <c r="LR52" s="125"/>
      <c r="LS52" s="125"/>
      <c r="LT52" s="125"/>
      <c r="LU52" s="125"/>
      <c r="LV52" s="125"/>
      <c r="LW52" s="125"/>
      <c r="LX52" s="125"/>
      <c r="LY52" s="125"/>
      <c r="LZ52" s="125"/>
      <c r="MA52" s="125">
        <f>データ!BU7</f>
        <v>-429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9208</v>
      </c>
      <c r="JD53" s="125"/>
      <c r="JE53" s="125"/>
      <c r="JF53" s="125"/>
      <c r="JG53" s="125"/>
      <c r="JH53" s="125"/>
      <c r="JI53" s="125"/>
      <c r="JJ53" s="125"/>
      <c r="JK53" s="125"/>
      <c r="JL53" s="125"/>
      <c r="JM53" s="125"/>
      <c r="JN53" s="125"/>
      <c r="JO53" s="125"/>
      <c r="JP53" s="125"/>
      <c r="JQ53" s="125"/>
      <c r="JR53" s="125"/>
      <c r="JS53" s="125"/>
      <c r="JT53" s="125"/>
      <c r="JU53" s="125"/>
      <c r="JV53" s="125">
        <f>データ!BW7</f>
        <v>8524</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RZVJP9/bih1gpThPBgsmAZcN7gU03JpdY4QlkXF+XQTNMu36NrSHVpZG8xMKYjrcTstJNrOC4YARJ4CEzIyHEw==" saltValue="Yg3H5+rFrbAJuRXT2PnB8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92</v>
      </c>
      <c r="AN5" s="59" t="s">
        <v>93</v>
      </c>
      <c r="AO5" s="59" t="s">
        <v>94</v>
      </c>
      <c r="AP5" s="59" t="s">
        <v>95</v>
      </c>
      <c r="AQ5" s="59" t="s">
        <v>96</v>
      </c>
      <c r="AR5" s="59" t="s">
        <v>97</v>
      </c>
      <c r="AS5" s="59" t="s">
        <v>98</v>
      </c>
      <c r="AT5" s="59" t="s">
        <v>99</v>
      </c>
      <c r="AU5" s="59" t="s">
        <v>101</v>
      </c>
      <c r="AV5" s="59" t="s">
        <v>100</v>
      </c>
      <c r="AW5" s="59" t="s">
        <v>102</v>
      </c>
      <c r="AX5" s="59" t="s">
        <v>103</v>
      </c>
      <c r="AY5" s="59" t="s">
        <v>104</v>
      </c>
      <c r="AZ5" s="59" t="s">
        <v>94</v>
      </c>
      <c r="BA5" s="59" t="s">
        <v>95</v>
      </c>
      <c r="BB5" s="59" t="s">
        <v>96</v>
      </c>
      <c r="BC5" s="59" t="s">
        <v>97</v>
      </c>
      <c r="BD5" s="59" t="s">
        <v>98</v>
      </c>
      <c r="BE5" s="59" t="s">
        <v>99</v>
      </c>
      <c r="BF5" s="59" t="s">
        <v>89</v>
      </c>
      <c r="BG5" s="59" t="s">
        <v>100</v>
      </c>
      <c r="BH5" s="59" t="s">
        <v>102</v>
      </c>
      <c r="BI5" s="59" t="s">
        <v>103</v>
      </c>
      <c r="BJ5" s="59" t="s">
        <v>93</v>
      </c>
      <c r="BK5" s="59" t="s">
        <v>94</v>
      </c>
      <c r="BL5" s="59" t="s">
        <v>95</v>
      </c>
      <c r="BM5" s="59" t="s">
        <v>96</v>
      </c>
      <c r="BN5" s="59" t="s">
        <v>97</v>
      </c>
      <c r="BO5" s="59" t="s">
        <v>98</v>
      </c>
      <c r="BP5" s="59" t="s">
        <v>99</v>
      </c>
      <c r="BQ5" s="59" t="s">
        <v>89</v>
      </c>
      <c r="BR5" s="59" t="s">
        <v>90</v>
      </c>
      <c r="BS5" s="59" t="s">
        <v>102</v>
      </c>
      <c r="BT5" s="59" t="s">
        <v>103</v>
      </c>
      <c r="BU5" s="59" t="s">
        <v>93</v>
      </c>
      <c r="BV5" s="59" t="s">
        <v>94</v>
      </c>
      <c r="BW5" s="59" t="s">
        <v>95</v>
      </c>
      <c r="BX5" s="59" t="s">
        <v>96</v>
      </c>
      <c r="BY5" s="59" t="s">
        <v>97</v>
      </c>
      <c r="BZ5" s="59" t="s">
        <v>98</v>
      </c>
      <c r="CA5" s="59" t="s">
        <v>99</v>
      </c>
      <c r="CB5" s="59" t="s">
        <v>89</v>
      </c>
      <c r="CC5" s="59" t="s">
        <v>100</v>
      </c>
      <c r="CD5" s="59" t="s">
        <v>102</v>
      </c>
      <c r="CE5" s="59" t="s">
        <v>103</v>
      </c>
      <c r="CF5" s="59" t="s">
        <v>93</v>
      </c>
      <c r="CG5" s="59" t="s">
        <v>94</v>
      </c>
      <c r="CH5" s="59" t="s">
        <v>95</v>
      </c>
      <c r="CI5" s="59" t="s">
        <v>96</v>
      </c>
      <c r="CJ5" s="59" t="s">
        <v>97</v>
      </c>
      <c r="CK5" s="59" t="s">
        <v>98</v>
      </c>
      <c r="CL5" s="59" t="s">
        <v>99</v>
      </c>
      <c r="CM5" s="150"/>
      <c r="CN5" s="150"/>
      <c r="CO5" s="59" t="s">
        <v>101</v>
      </c>
      <c r="CP5" s="59" t="s">
        <v>100</v>
      </c>
      <c r="CQ5" s="59" t="s">
        <v>91</v>
      </c>
      <c r="CR5" s="59" t="s">
        <v>92</v>
      </c>
      <c r="CS5" s="59" t="s">
        <v>93</v>
      </c>
      <c r="CT5" s="59" t="s">
        <v>94</v>
      </c>
      <c r="CU5" s="59" t="s">
        <v>95</v>
      </c>
      <c r="CV5" s="59" t="s">
        <v>96</v>
      </c>
      <c r="CW5" s="59" t="s">
        <v>97</v>
      </c>
      <c r="CX5" s="59" t="s">
        <v>98</v>
      </c>
      <c r="CY5" s="59" t="s">
        <v>99</v>
      </c>
      <c r="CZ5" s="59" t="s">
        <v>89</v>
      </c>
      <c r="DA5" s="59" t="s">
        <v>90</v>
      </c>
      <c r="DB5" s="59" t="s">
        <v>102</v>
      </c>
      <c r="DC5" s="59" t="s">
        <v>92</v>
      </c>
      <c r="DD5" s="59" t="s">
        <v>93</v>
      </c>
      <c r="DE5" s="59" t="s">
        <v>94</v>
      </c>
      <c r="DF5" s="59" t="s">
        <v>95</v>
      </c>
      <c r="DG5" s="59" t="s">
        <v>96</v>
      </c>
      <c r="DH5" s="59" t="s">
        <v>97</v>
      </c>
      <c r="DI5" s="59" t="s">
        <v>98</v>
      </c>
      <c r="DJ5" s="59" t="s">
        <v>35</v>
      </c>
      <c r="DK5" s="59" t="s">
        <v>89</v>
      </c>
      <c r="DL5" s="59" t="s">
        <v>100</v>
      </c>
      <c r="DM5" s="59" t="s">
        <v>102</v>
      </c>
      <c r="DN5" s="59" t="s">
        <v>92</v>
      </c>
      <c r="DO5" s="59" t="s">
        <v>93</v>
      </c>
      <c r="DP5" s="59" t="s">
        <v>94</v>
      </c>
      <c r="DQ5" s="59" t="s">
        <v>95</v>
      </c>
      <c r="DR5" s="59" t="s">
        <v>96</v>
      </c>
      <c r="DS5" s="59" t="s">
        <v>97</v>
      </c>
      <c r="DT5" s="59" t="s">
        <v>98</v>
      </c>
      <c r="DU5" s="59" t="s">
        <v>99</v>
      </c>
    </row>
    <row r="6" spans="1:125" s="66" customFormat="1" x14ac:dyDescent="0.15">
      <c r="A6" s="49" t="s">
        <v>105</v>
      </c>
      <c r="B6" s="60">
        <f>B8</f>
        <v>2020</v>
      </c>
      <c r="C6" s="60">
        <f t="shared" ref="C6:X6" si="1">C8</f>
        <v>393011</v>
      </c>
      <c r="D6" s="60">
        <f t="shared" si="1"/>
        <v>47</v>
      </c>
      <c r="E6" s="60">
        <f t="shared" si="1"/>
        <v>14</v>
      </c>
      <c r="F6" s="60">
        <f t="shared" si="1"/>
        <v>0</v>
      </c>
      <c r="G6" s="60">
        <f t="shared" si="1"/>
        <v>1</v>
      </c>
      <c r="H6" s="60" t="str">
        <f>SUBSTITUTE(H8,"　","")</f>
        <v>高知県東洋町</v>
      </c>
      <c r="I6" s="60" t="str">
        <f t="shared" si="1"/>
        <v>第３号駐車場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8</v>
      </c>
      <c r="S6" s="62" t="str">
        <f t="shared" si="1"/>
        <v>商業施設</v>
      </c>
      <c r="T6" s="62" t="str">
        <f t="shared" si="1"/>
        <v>無</v>
      </c>
      <c r="U6" s="63">
        <f t="shared" si="1"/>
        <v>4723</v>
      </c>
      <c r="V6" s="63">
        <f t="shared" si="1"/>
        <v>158</v>
      </c>
      <c r="W6" s="63">
        <f t="shared" si="1"/>
        <v>27</v>
      </c>
      <c r="X6" s="62" t="str">
        <f t="shared" si="1"/>
        <v>無</v>
      </c>
      <c r="Y6" s="64">
        <f>IF(Y8="-",NA(),Y8)</f>
        <v>136</v>
      </c>
      <c r="Z6" s="64">
        <f t="shared" ref="Z6:AH6" si="2">IF(Z8="-",NA(),Z8)</f>
        <v>103</v>
      </c>
      <c r="AA6" s="64">
        <f t="shared" si="2"/>
        <v>87.2</v>
      </c>
      <c r="AB6" s="64">
        <f t="shared" si="2"/>
        <v>104</v>
      </c>
      <c r="AC6" s="64">
        <f t="shared" si="2"/>
        <v>51</v>
      </c>
      <c r="AD6" s="64">
        <f t="shared" si="2"/>
        <v>413.9</v>
      </c>
      <c r="AE6" s="64">
        <f t="shared" si="2"/>
        <v>263.7</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45.7</v>
      </c>
      <c r="AO6" s="64">
        <f t="shared" si="3"/>
        <v>1.7</v>
      </c>
      <c r="AP6" s="64">
        <f t="shared" si="3"/>
        <v>0.5</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46</v>
      </c>
      <c r="AZ6" s="65">
        <f t="shared" si="4"/>
        <v>3</v>
      </c>
      <c r="BA6" s="65">
        <f t="shared" si="4"/>
        <v>1</v>
      </c>
      <c r="BB6" s="65">
        <f t="shared" si="4"/>
        <v>18</v>
      </c>
      <c r="BC6" s="65">
        <f t="shared" si="4"/>
        <v>15</v>
      </c>
      <c r="BD6" s="65">
        <f t="shared" si="4"/>
        <v>405</v>
      </c>
      <c r="BE6" s="63" t="str">
        <f>IF(BE8="-","",IF(BE8="-","【-】","【"&amp;SUBSTITUTE(TEXT(BE8,"#,##0"),"-","△")&amp;"】"))</f>
        <v>【2,345】</v>
      </c>
      <c r="BF6" s="64">
        <f>IF(BF8="-",NA(),BF8)</f>
        <v>26.6</v>
      </c>
      <c r="BG6" s="64">
        <f t="shared" ref="BG6:BO6" si="5">IF(BG8="-",NA(),BG8)</f>
        <v>3.1</v>
      </c>
      <c r="BH6" s="64">
        <f t="shared" si="5"/>
        <v>-14.5</v>
      </c>
      <c r="BI6" s="64">
        <f t="shared" si="5"/>
        <v>4</v>
      </c>
      <c r="BJ6" s="64">
        <f t="shared" si="5"/>
        <v>-95.7</v>
      </c>
      <c r="BK6" s="64">
        <f t="shared" si="5"/>
        <v>37.4</v>
      </c>
      <c r="BL6" s="64">
        <f t="shared" si="5"/>
        <v>28.9</v>
      </c>
      <c r="BM6" s="64">
        <f t="shared" si="5"/>
        <v>29</v>
      </c>
      <c r="BN6" s="64">
        <f t="shared" si="5"/>
        <v>32.9</v>
      </c>
      <c r="BO6" s="64">
        <f t="shared" si="5"/>
        <v>-121.8</v>
      </c>
      <c r="BP6" s="61" t="str">
        <f>IF(BP8="-","",IF(BP8="-","【-】","【"&amp;SUBSTITUTE(TEXT(BP8,"#,##0.0"),"-","△")&amp;"】"))</f>
        <v>【△65.9】</v>
      </c>
      <c r="BQ6" s="65">
        <f>IF(BQ8="-",NA(),BQ8)</f>
        <v>2453</v>
      </c>
      <c r="BR6" s="65">
        <f t="shared" ref="BR6:BZ6" si="6">IF(BR8="-",NA(),BR8)</f>
        <v>292</v>
      </c>
      <c r="BS6" s="65">
        <f t="shared" si="6"/>
        <v>-1155</v>
      </c>
      <c r="BT6" s="65">
        <f t="shared" si="6"/>
        <v>358</v>
      </c>
      <c r="BU6" s="65">
        <f t="shared" si="6"/>
        <v>-429</v>
      </c>
      <c r="BV6" s="65">
        <f t="shared" si="6"/>
        <v>9208</v>
      </c>
      <c r="BW6" s="65">
        <f t="shared" si="6"/>
        <v>8524</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106</v>
      </c>
      <c r="CM6" s="63">
        <f t="shared" ref="CM6:CN6" si="7">CM8</f>
        <v>0</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87.9</v>
      </c>
      <c r="DH6" s="64">
        <f t="shared" si="8"/>
        <v>56.3</v>
      </c>
      <c r="DI6" s="64">
        <f t="shared" si="8"/>
        <v>70.3</v>
      </c>
      <c r="DJ6" s="61" t="str">
        <f>IF(DJ8="-","",IF(DJ8="-","【-】","【"&amp;SUBSTITUTE(TEXT(DJ8,"#,##0.0"),"-","△")&amp;"】"))</f>
        <v>【183.4】</v>
      </c>
      <c r="DK6" s="64">
        <f>IF(DK8="-",NA(),DK8)</f>
        <v>14.4</v>
      </c>
      <c r="DL6" s="64">
        <f t="shared" ref="DL6:DT6" si="9">IF(DL8="-",NA(),DL8)</f>
        <v>14.8</v>
      </c>
      <c r="DM6" s="64">
        <f t="shared" si="9"/>
        <v>11.6</v>
      </c>
      <c r="DN6" s="64">
        <f t="shared" si="9"/>
        <v>25.9</v>
      </c>
      <c r="DO6" s="64">
        <f t="shared" si="9"/>
        <v>22.2</v>
      </c>
      <c r="DP6" s="64">
        <f t="shared" si="9"/>
        <v>172</v>
      </c>
      <c r="DQ6" s="64">
        <f t="shared" si="9"/>
        <v>170.6</v>
      </c>
      <c r="DR6" s="64">
        <f t="shared" si="9"/>
        <v>290.39999999999998</v>
      </c>
      <c r="DS6" s="64">
        <f t="shared" si="9"/>
        <v>304.89999999999998</v>
      </c>
      <c r="DT6" s="64">
        <f t="shared" si="9"/>
        <v>224.4</v>
      </c>
      <c r="DU6" s="61" t="str">
        <f>IF(DU8="-","",IF(DU8="-","【-】","【"&amp;SUBSTITUTE(TEXT(DU8,"#,##0.0"),"-","△")&amp;"】"))</f>
        <v>【164.2】</v>
      </c>
    </row>
    <row r="7" spans="1:125" s="66" customFormat="1" x14ac:dyDescent="0.15">
      <c r="A7" s="49" t="s">
        <v>107</v>
      </c>
      <c r="B7" s="60">
        <f t="shared" ref="B7:X7" si="10">B8</f>
        <v>2020</v>
      </c>
      <c r="C7" s="60">
        <f t="shared" si="10"/>
        <v>393011</v>
      </c>
      <c r="D7" s="60">
        <f t="shared" si="10"/>
        <v>47</v>
      </c>
      <c r="E7" s="60">
        <f t="shared" si="10"/>
        <v>14</v>
      </c>
      <c r="F7" s="60">
        <f t="shared" si="10"/>
        <v>0</v>
      </c>
      <c r="G7" s="60">
        <f t="shared" si="10"/>
        <v>1</v>
      </c>
      <c r="H7" s="60" t="str">
        <f t="shared" si="10"/>
        <v>高知県　東洋町</v>
      </c>
      <c r="I7" s="60" t="str">
        <f t="shared" si="10"/>
        <v>第３号駐車場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8</v>
      </c>
      <c r="S7" s="62" t="str">
        <f t="shared" si="10"/>
        <v>商業施設</v>
      </c>
      <c r="T7" s="62" t="str">
        <f t="shared" si="10"/>
        <v>無</v>
      </c>
      <c r="U7" s="63">
        <f t="shared" si="10"/>
        <v>4723</v>
      </c>
      <c r="V7" s="63">
        <f t="shared" si="10"/>
        <v>158</v>
      </c>
      <c r="W7" s="63">
        <f t="shared" si="10"/>
        <v>27</v>
      </c>
      <c r="X7" s="62" t="str">
        <f t="shared" si="10"/>
        <v>無</v>
      </c>
      <c r="Y7" s="64">
        <f>Y8</f>
        <v>136</v>
      </c>
      <c r="Z7" s="64">
        <f t="shared" ref="Z7:AH7" si="11">Z8</f>
        <v>103</v>
      </c>
      <c r="AA7" s="64">
        <f t="shared" si="11"/>
        <v>87.2</v>
      </c>
      <c r="AB7" s="64">
        <f t="shared" si="11"/>
        <v>104</v>
      </c>
      <c r="AC7" s="64">
        <f t="shared" si="11"/>
        <v>51</v>
      </c>
      <c r="AD7" s="64">
        <f t="shared" si="11"/>
        <v>413.9</v>
      </c>
      <c r="AE7" s="64">
        <f t="shared" si="11"/>
        <v>263.7</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45.7</v>
      </c>
      <c r="AO7" s="64">
        <f t="shared" si="12"/>
        <v>1.7</v>
      </c>
      <c r="AP7" s="64">
        <f t="shared" si="12"/>
        <v>0.5</v>
      </c>
      <c r="AQ7" s="64">
        <f t="shared" si="12"/>
        <v>4</v>
      </c>
      <c r="AR7" s="64">
        <f t="shared" si="12"/>
        <v>2</v>
      </c>
      <c r="AS7" s="64">
        <f t="shared" si="12"/>
        <v>9</v>
      </c>
      <c r="AT7" s="61"/>
      <c r="AU7" s="65">
        <f>AU8</f>
        <v>0</v>
      </c>
      <c r="AV7" s="65">
        <f t="shared" ref="AV7:BD7" si="13">AV8</f>
        <v>0</v>
      </c>
      <c r="AW7" s="65">
        <f t="shared" si="13"/>
        <v>0</v>
      </c>
      <c r="AX7" s="65">
        <f t="shared" si="13"/>
        <v>0</v>
      </c>
      <c r="AY7" s="65">
        <f t="shared" si="13"/>
        <v>46</v>
      </c>
      <c r="AZ7" s="65">
        <f t="shared" si="13"/>
        <v>3</v>
      </c>
      <c r="BA7" s="65">
        <f t="shared" si="13"/>
        <v>1</v>
      </c>
      <c r="BB7" s="65">
        <f t="shared" si="13"/>
        <v>18</v>
      </c>
      <c r="BC7" s="65">
        <f t="shared" si="13"/>
        <v>15</v>
      </c>
      <c r="BD7" s="65">
        <f t="shared" si="13"/>
        <v>405</v>
      </c>
      <c r="BE7" s="63"/>
      <c r="BF7" s="64">
        <f>BF8</f>
        <v>26.6</v>
      </c>
      <c r="BG7" s="64">
        <f t="shared" ref="BG7:BO7" si="14">BG8</f>
        <v>3.1</v>
      </c>
      <c r="BH7" s="64">
        <f t="shared" si="14"/>
        <v>-14.5</v>
      </c>
      <c r="BI7" s="64">
        <f t="shared" si="14"/>
        <v>4</v>
      </c>
      <c r="BJ7" s="64">
        <f t="shared" si="14"/>
        <v>-95.7</v>
      </c>
      <c r="BK7" s="64">
        <f t="shared" si="14"/>
        <v>37.4</v>
      </c>
      <c r="BL7" s="64">
        <f t="shared" si="14"/>
        <v>28.9</v>
      </c>
      <c r="BM7" s="64">
        <f t="shared" si="14"/>
        <v>29</v>
      </c>
      <c r="BN7" s="64">
        <f t="shared" si="14"/>
        <v>32.9</v>
      </c>
      <c r="BO7" s="64">
        <f t="shared" si="14"/>
        <v>-121.8</v>
      </c>
      <c r="BP7" s="61"/>
      <c r="BQ7" s="65">
        <f>BQ8</f>
        <v>2453</v>
      </c>
      <c r="BR7" s="65">
        <f t="shared" ref="BR7:BZ7" si="15">BR8</f>
        <v>292</v>
      </c>
      <c r="BS7" s="65">
        <f t="shared" si="15"/>
        <v>-1155</v>
      </c>
      <c r="BT7" s="65">
        <f t="shared" si="15"/>
        <v>358</v>
      </c>
      <c r="BU7" s="65">
        <f t="shared" si="15"/>
        <v>-429</v>
      </c>
      <c r="BV7" s="65">
        <f t="shared" si="15"/>
        <v>9208</v>
      </c>
      <c r="BW7" s="65">
        <f t="shared" si="15"/>
        <v>8524</v>
      </c>
      <c r="BX7" s="65">
        <f t="shared" si="15"/>
        <v>8137</v>
      </c>
      <c r="BY7" s="65">
        <f t="shared" si="15"/>
        <v>8005</v>
      </c>
      <c r="BZ7" s="65">
        <f t="shared" si="15"/>
        <v>2698</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87.9</v>
      </c>
      <c r="DH7" s="64">
        <f t="shared" si="16"/>
        <v>56.3</v>
      </c>
      <c r="DI7" s="64">
        <f t="shared" si="16"/>
        <v>70.3</v>
      </c>
      <c r="DJ7" s="61"/>
      <c r="DK7" s="64">
        <f>DK8</f>
        <v>14.4</v>
      </c>
      <c r="DL7" s="64">
        <f t="shared" ref="DL7:DT7" si="17">DL8</f>
        <v>14.8</v>
      </c>
      <c r="DM7" s="64">
        <f t="shared" si="17"/>
        <v>11.6</v>
      </c>
      <c r="DN7" s="64">
        <f t="shared" si="17"/>
        <v>25.9</v>
      </c>
      <c r="DO7" s="64">
        <f t="shared" si="17"/>
        <v>22.2</v>
      </c>
      <c r="DP7" s="64">
        <f t="shared" si="17"/>
        <v>172</v>
      </c>
      <c r="DQ7" s="64">
        <f t="shared" si="17"/>
        <v>170.6</v>
      </c>
      <c r="DR7" s="64">
        <f t="shared" si="17"/>
        <v>290.39999999999998</v>
      </c>
      <c r="DS7" s="64">
        <f t="shared" si="17"/>
        <v>304.89999999999998</v>
      </c>
      <c r="DT7" s="64">
        <f t="shared" si="17"/>
        <v>224.4</v>
      </c>
      <c r="DU7" s="61"/>
    </row>
    <row r="8" spans="1:125" s="66" customFormat="1" x14ac:dyDescent="0.15">
      <c r="A8" s="49"/>
      <c r="B8" s="67">
        <v>2020</v>
      </c>
      <c r="C8" s="67">
        <v>393011</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8</v>
      </c>
      <c r="S8" s="69" t="s">
        <v>119</v>
      </c>
      <c r="T8" s="69" t="s">
        <v>120</v>
      </c>
      <c r="U8" s="70">
        <v>4723</v>
      </c>
      <c r="V8" s="70">
        <v>158</v>
      </c>
      <c r="W8" s="70">
        <v>27</v>
      </c>
      <c r="X8" s="69" t="s">
        <v>120</v>
      </c>
      <c r="Y8" s="71">
        <v>136</v>
      </c>
      <c r="Z8" s="71">
        <v>103</v>
      </c>
      <c r="AA8" s="71">
        <v>87.2</v>
      </c>
      <c r="AB8" s="71">
        <v>104</v>
      </c>
      <c r="AC8" s="71">
        <v>51</v>
      </c>
      <c r="AD8" s="71">
        <v>413.9</v>
      </c>
      <c r="AE8" s="71">
        <v>263.7</v>
      </c>
      <c r="AF8" s="71">
        <v>373.2</v>
      </c>
      <c r="AG8" s="71">
        <v>742.8</v>
      </c>
      <c r="AH8" s="71">
        <v>385.7</v>
      </c>
      <c r="AI8" s="68">
        <v>630.70000000000005</v>
      </c>
      <c r="AJ8" s="71">
        <v>0</v>
      </c>
      <c r="AK8" s="71">
        <v>0</v>
      </c>
      <c r="AL8" s="71">
        <v>0</v>
      </c>
      <c r="AM8" s="71">
        <v>0</v>
      </c>
      <c r="AN8" s="71">
        <v>45.7</v>
      </c>
      <c r="AO8" s="71">
        <v>1.7</v>
      </c>
      <c r="AP8" s="71">
        <v>0.5</v>
      </c>
      <c r="AQ8" s="71">
        <v>4</v>
      </c>
      <c r="AR8" s="71">
        <v>2</v>
      </c>
      <c r="AS8" s="71">
        <v>9</v>
      </c>
      <c r="AT8" s="68">
        <v>8.6</v>
      </c>
      <c r="AU8" s="72">
        <v>0</v>
      </c>
      <c r="AV8" s="72">
        <v>0</v>
      </c>
      <c r="AW8" s="72">
        <v>0</v>
      </c>
      <c r="AX8" s="72">
        <v>0</v>
      </c>
      <c r="AY8" s="72">
        <v>46</v>
      </c>
      <c r="AZ8" s="72">
        <v>3</v>
      </c>
      <c r="BA8" s="72">
        <v>1</v>
      </c>
      <c r="BB8" s="72">
        <v>18</v>
      </c>
      <c r="BC8" s="72">
        <v>15</v>
      </c>
      <c r="BD8" s="72">
        <v>405</v>
      </c>
      <c r="BE8" s="72">
        <v>2345</v>
      </c>
      <c r="BF8" s="71">
        <v>26.6</v>
      </c>
      <c r="BG8" s="71">
        <v>3.1</v>
      </c>
      <c r="BH8" s="71">
        <v>-14.5</v>
      </c>
      <c r="BI8" s="71">
        <v>4</v>
      </c>
      <c r="BJ8" s="71">
        <v>-95.7</v>
      </c>
      <c r="BK8" s="71">
        <v>37.4</v>
      </c>
      <c r="BL8" s="71">
        <v>28.9</v>
      </c>
      <c r="BM8" s="71">
        <v>29</v>
      </c>
      <c r="BN8" s="71">
        <v>32.9</v>
      </c>
      <c r="BO8" s="71">
        <v>-121.8</v>
      </c>
      <c r="BP8" s="68">
        <v>-65.900000000000006</v>
      </c>
      <c r="BQ8" s="72">
        <v>2453</v>
      </c>
      <c r="BR8" s="72">
        <v>292</v>
      </c>
      <c r="BS8" s="72">
        <v>-1155</v>
      </c>
      <c r="BT8" s="73">
        <v>358</v>
      </c>
      <c r="BU8" s="73">
        <v>-429</v>
      </c>
      <c r="BV8" s="72">
        <v>9208</v>
      </c>
      <c r="BW8" s="72">
        <v>8524</v>
      </c>
      <c r="BX8" s="72">
        <v>8137</v>
      </c>
      <c r="BY8" s="72">
        <v>8005</v>
      </c>
      <c r="BZ8" s="72">
        <v>2698</v>
      </c>
      <c r="CA8" s="70">
        <v>3932</v>
      </c>
      <c r="CB8" s="71" t="s">
        <v>113</v>
      </c>
      <c r="CC8" s="71" t="s">
        <v>113</v>
      </c>
      <c r="CD8" s="71" t="s">
        <v>113</v>
      </c>
      <c r="CE8" s="71" t="s">
        <v>113</v>
      </c>
      <c r="CF8" s="71" t="s">
        <v>113</v>
      </c>
      <c r="CG8" s="71" t="s">
        <v>113</v>
      </c>
      <c r="CH8" s="71" t="s">
        <v>113</v>
      </c>
      <c r="CI8" s="71" t="s">
        <v>113</v>
      </c>
      <c r="CJ8" s="71" t="s">
        <v>113</v>
      </c>
      <c r="CK8" s="71" t="s">
        <v>113</v>
      </c>
      <c r="CL8" s="68" t="s">
        <v>113</v>
      </c>
      <c r="CM8" s="70">
        <v>0</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40</v>
      </c>
      <c r="DF8" s="71">
        <v>33.200000000000003</v>
      </c>
      <c r="DG8" s="71">
        <v>87.9</v>
      </c>
      <c r="DH8" s="71">
        <v>56.3</v>
      </c>
      <c r="DI8" s="71">
        <v>70.3</v>
      </c>
      <c r="DJ8" s="68">
        <v>183.4</v>
      </c>
      <c r="DK8" s="71">
        <v>14.4</v>
      </c>
      <c r="DL8" s="71">
        <v>14.8</v>
      </c>
      <c r="DM8" s="71">
        <v>11.6</v>
      </c>
      <c r="DN8" s="71">
        <v>25.9</v>
      </c>
      <c r="DO8" s="71">
        <v>22.2</v>
      </c>
      <c r="DP8" s="71">
        <v>172</v>
      </c>
      <c r="DQ8" s="71">
        <v>170.6</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dcterms:created xsi:type="dcterms:W3CDTF">2021-12-17T06:08:37Z</dcterms:created>
  <dcterms:modified xsi:type="dcterms:W3CDTF">2022-01-21T00:36:57Z</dcterms:modified>
  <cp:category/>
</cp:coreProperties>
</file>