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ahari26.NAHARI\Desktop\★簡水フォルダ★\☆調査関係\R03\公営企業に係る経営比較分析表（令和２年度決算）の分析等について\下水\"/>
    </mc:Choice>
  </mc:AlternateContent>
  <xr:revisionPtr revIDLastSave="0" documentId="8_{BCA17B33-F40A-4D53-8C5C-868F1DCD357D}" xr6:coauthVersionLast="45" xr6:coauthVersionMax="45" xr10:uidLastSave="{00000000-0000-0000-0000-000000000000}"/>
  <workbookProtection workbookAlgorithmName="SHA-512" workbookHashValue="PDGqJ3uSD86ndA1XBtFvfsg2/vy/8h6IWTdVOPmR5Si7v6C2iSof+L00oXbZ9StcVvg2mkyUbZJBHSabY9mdUw==" workbookSaltValue="YIR6XW5amR3JudhKdQAPQw==" workbookSpinCount="100000" lockStructure="1"/>
  <bookViews>
    <workbookView xWindow="6105" yWindow="1995" windowWidth="18990" windowHeight="1309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B10" i="4"/>
  <c r="AD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<sst xmlns="http://schemas.openxmlformats.org/spreadsheetml/2006/main" count="236" uniqueCount="118">
  <si>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</si>
  <si>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</si>
  <si>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</si>
  <si>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</si>
  <si>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</si>
  <si>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</si>
  <si>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</si>
  <si>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</si>
  <si>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</si>
  <si>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</si>
  <si>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</si>
  <si>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</si>
  <si>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</si>
  <si>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</si>
  <si>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</si>
  <si>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</si>
  <si>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</si>
  <si>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</si>
  <si>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</si>
  <si>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</si>
  <si>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</si>
  <si>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</si>
  <si>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</si>
  <si>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</si>
  <si>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</si>
  <si>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</si>
  <si>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</si>
  <si>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</si>
  <si>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</si>
  <si>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</si>
  <si>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</si>
  <si>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</si>
  <si>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</si>
  <si>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</si>
  <si>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</si>
  <si>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</si>
  <si>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</si>
  <si>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</si>
  <si>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</si>
  <si>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</si>
  <si>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</si>
  <si>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</si>
  <si>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</si>
  <si>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</si>
  <si>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</si>
  <si>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</si>
  <si>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</si>
  <si>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</si>
  <si>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</si>
  <si>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</si>
  <si>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</si>
  <si>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</si>
  <si>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</si>
  <si>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</si>
  <si>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</si>
  <si>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</si>
  <si>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</si>
  <si>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</si>
  <si>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</si>
  <si>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</si>
  <si>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</si>
  <si>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</si>
  <si>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</si>
  <si>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</si>
  <si>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</si>
  <si>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</si>
  <si>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</si>
  <si>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</si>
  <si>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</si>
  <si>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</si>
  <si>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</si>
  <si>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</si>
  <si>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</si>
  <si>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</si>
  <si>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</si>
  <si>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</si>
  <si>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</si>
  <si>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</si>
  <si>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</si>
  <si>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</si>
  <si>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</si>
  <si>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</si>
  <si>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</si>
  <si>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</si>
  <si>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</si>
  <si>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</si>
  <si>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</si>
  <si>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</si>
  <si>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</si>
  <si>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</si>
  <si>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</si>
  <si>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</si>
  <si>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</si>
  <si>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</si>
  <si>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</si>
  <si>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</si>
  <si>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</si>
  <si>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</si>
  <si>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</si>
  <si>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</si>
  <si>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</si>
  <si>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</si>
  <si>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</si>
  <si>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</si>
  <si>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</si>
  <si>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</si>
  <si>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</si>
  <si>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</si>
  <si>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</si>
  <si>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</si>
  <si>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</si>
  <si>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</si>
  <si>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</si>
  <si>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</si>
  <si>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</si>
  <si>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当町の下水道事業については、町内の一部の地域でのみ事業を実施しており、事業規模としては大きいものではない。
事業全体に対して料金の収入額は少ない。</t>
    <phoneticPr fontId="4"/>
  </si>
  <si>
    <t>当町の漁業集落排水施設は、平成１０年より供用を開始し２１年が経過している。管渠については更新はしておらず、老朽化している。また施設内のポンプ等の修繕を実施しているが、耐用年数の経過により、施設の能力が下がっている。
最適整備構想に基づき、計画的な機器更新をしていく。</t>
    <rPh sb="115" eb="116">
      <t>モト</t>
    </rPh>
    <phoneticPr fontId="4"/>
  </si>
  <si>
    <t>施設内の機材経過年数や機材の耐用年数を見ると今後定期的な整備、更新が必要であるため、策定した最適整備構想に基づき、計画的に更新をしていかなければならない。
施設更新にかかる財源不足の問題については、農山漁村地域整備交付金などを活用していく。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</si>
</sst>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F6-4303-97FE-FAB8604A23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E4F6-4303-97FE-FAB8604A23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43.61</c:v>
                </c:pt>
                <c:pt idx="1">
                  <c:v>43.61</c:v>
                </c:pt>
                <c:pt idx="2">
                  <c:v>43.61</c:v>
                </c:pt>
                <c:pt idx="3">
                  <c:v>42.11</c:v>
                </c:pt>
                <c:pt idx="4">
                  <c:v>43.61</c:v>
                </c:pt>
              </c:numCache>
            </c:numRef>
          </c:val>
          <c:extLst>
            <c:ext xmlns:c16="http://schemas.microsoft.com/office/drawing/2014/chart" uri="{C3380CC4-5D6E-409C-BE32-E72D297353CC}">
              <c16:uniqueId val="{00000000-E409-4B1C-8F41-0190EFF5B4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E409-4B1C-8F41-0190EFF5B4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05-4238-9347-A5E4719538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6A05-4238-9347-A5E4719538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105.77</c:v>
                </c:pt>
                <c:pt idx="1">
                  <c:v>105.74</c:v>
                </c:pt>
                <c:pt idx="2">
                  <c:v>93.26</c:v>
                </c:pt>
                <c:pt idx="3">
                  <c:v>103.95</c:v>
                </c:pt>
                <c:pt idx="4">
                  <c:v>97.79</c:v>
                </c:pt>
              </c:numCache>
            </c:numRef>
          </c:val>
          <c:extLst>
            <c:ext xmlns:c16="http://schemas.microsoft.com/office/drawing/2014/chart" uri="{C3380CC4-5D6E-409C-BE32-E72D297353CC}">
              <c16:uniqueId val="{00000000-6634-4B51-9FF9-CE8962938F3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34-4B51-9FF9-CE8962938F3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9C-4690-9F04-F0EB9B4B55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C-4690-9F04-F0EB9B4B55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6-48F8-91A0-A40B43C79C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6-48F8-91A0-A40B43C79C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4-455A-8079-3F4E16070C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4-455A-8079-3F4E16070C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25-4747-BFC5-BB6AC3BF4B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5-4747-BFC5-BB6AC3BF4B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1105.6099999999999</c:v>
                </c:pt>
                <c:pt idx="2">
                  <c:v>1004.61</c:v>
                </c:pt>
                <c:pt idx="3">
                  <c:v>887.81</c:v>
                </c:pt>
                <c:pt idx="4">
                  <c:v>786.3</c:v>
                </c:pt>
              </c:numCache>
            </c:numRef>
          </c:val>
          <c:extLst>
            <c:ext xmlns:c16="http://schemas.microsoft.com/office/drawing/2014/chart" uri="{C3380CC4-5D6E-409C-BE32-E72D297353CC}">
              <c16:uniqueId val="{00000000-F782-4C0A-9344-BABE3E4CF7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F782-4C0A-9344-BABE3E4CF7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106.29</c:v>
                </c:pt>
                <c:pt idx="1">
                  <c:v>117.2</c:v>
                </c:pt>
                <c:pt idx="2">
                  <c:v>27.7</c:v>
                </c:pt>
                <c:pt idx="3">
                  <c:v>31.41</c:v>
                </c:pt>
                <c:pt idx="4">
                  <c:v>93.34</c:v>
                </c:pt>
              </c:numCache>
            </c:numRef>
          </c:val>
          <c:extLst>
            <c:ext xmlns:c16="http://schemas.microsoft.com/office/drawing/2014/chart" uri="{C3380CC4-5D6E-409C-BE32-E72D297353CC}">
              <c16:uniqueId val="{00000000-27C2-437D-AC97-3C70AFE2C8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27C2-437D-AC97-3C70AFE2C8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221.48</c:v>
                </c:pt>
                <c:pt idx="1">
                  <c:v>198.14</c:v>
                </c:pt>
                <c:pt idx="2">
                  <c:v>852.35</c:v>
                </c:pt>
                <c:pt idx="3">
                  <c:v>759.68</c:v>
                </c:pt>
                <c:pt idx="4">
                  <c:v>284.26</c:v>
                </c:pt>
              </c:numCache>
            </c:numRef>
          </c:val>
          <c:extLst>
            <c:ext xmlns:c16="http://schemas.microsoft.com/office/drawing/2014/chart" uri="{C3380CC4-5D6E-409C-BE32-E72D297353CC}">
              <c16:uniqueId val="{00000000-02DF-4D18-B2BB-003B6F5041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02DF-4D18-B2BB-003B6F5041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奈半利町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3119</v>
      </c>
      <c r="AM8" s="68"/>
      <c r="AN8" s="68"/>
      <c r="AO8" s="68"/>
      <c r="AP8" s="68"/>
      <c r="AQ8" s="68"/>
      <c r="AR8" s="68"/>
      <c r="AS8" s="68"/>
      <c r="AT8" s="67">
        <f>データ!T6</f>
        <v>28.37</v>
      </c>
      <c r="AU8" s="67"/>
      <c r="AV8" s="67"/>
      <c r="AW8" s="67"/>
      <c r="AX8" s="67"/>
      <c r="AY8" s="67"/>
      <c r="AZ8" s="67"/>
      <c r="BA8" s="67"/>
      <c r="BB8" s="67">
        <f>データ!U6</f>
        <v>109.94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6.47</v>
      </c>
      <c r="Q10" s="67"/>
      <c r="R10" s="67"/>
      <c r="S10" s="67"/>
      <c r="T10" s="67"/>
      <c r="U10" s="67"/>
      <c r="V10" s="67"/>
      <c r="W10" s="67">
        <f>データ!Q6</f>
        <v>100</v>
      </c>
      <c r="X10" s="67"/>
      <c r="Y10" s="67"/>
      <c r="Z10" s="67"/>
      <c r="AA10" s="67"/>
      <c r="AB10" s="67"/>
      <c r="AC10" s="67"/>
      <c r="AD10" s="68">
        <f>データ!R6</f>
        <v>4325</v>
      </c>
      <c r="AE10" s="68"/>
      <c r="AF10" s="68"/>
      <c r="AG10" s="68"/>
      <c r="AH10" s="68"/>
      <c r="AI10" s="68"/>
      <c r="AJ10" s="68"/>
      <c r="AK10" s="2"/>
      <c r="AL10" s="68">
        <f>データ!V6</f>
        <v>200</v>
      </c>
      <c r="AM10" s="68"/>
      <c r="AN10" s="68"/>
      <c r="AO10" s="68"/>
      <c r="AP10" s="68"/>
      <c r="AQ10" s="68"/>
      <c r="AR10" s="68"/>
      <c r="AS10" s="68"/>
      <c r="AT10" s="67">
        <f>データ!W6</f>
        <v>0.01</v>
      </c>
      <c r="AU10" s="67"/>
      <c r="AV10" s="67"/>
      <c r="AW10" s="67"/>
      <c r="AX10" s="67"/>
      <c r="AY10" s="67"/>
      <c r="AZ10" s="67"/>
      <c r="BA10" s="67"/>
      <c r="BB10" s="67">
        <f>データ!X6</f>
        <v>20000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3oEjTeVA6etFGAAmscALD5SuRDNzY7rzg0WZ0QFOLKUATj9YIdIftYIed0gC8N+eD5aNTjYU+o/twgjeV5dVEw==" saltValue="9HjsmBDV/bCbIcIOKem6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393029</v>
      </c>
      <c r="D6" s="33">
        <f t="shared" si="3"/>
        <v>47</v>
      </c>
      <c r="E6" s="33">
        <f t="shared" si="3"/>
        <v>17</v>
      </c>
      <c r="F6" s="33">
        <f t="shared" si="3"/>
        <v>6</v>
      </c>
      <c r="G6" s="33">
        <f t="shared" si="3"/>
        <v>0</v>
      </c>
      <c r="H6" s="33" t="str">
        <f t="shared" si="3"/>
        <v>高知県　奈半利町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6.47</v>
      </c>
      <c r="Q6" s="34">
        <f t="shared" si="3"/>
        <v>100</v>
      </c>
      <c r="R6" s="34">
        <f t="shared" si="3"/>
        <v>4325</v>
      </c>
      <c r="S6" s="34">
        <f t="shared" si="3"/>
        <v>3119</v>
      </c>
      <c r="T6" s="34">
        <f t="shared" si="3"/>
        <v>28.37</v>
      </c>
      <c r="U6" s="34">
        <f t="shared" si="3"/>
        <v>109.94</v>
      </c>
      <c r="V6" s="34">
        <f t="shared" si="3"/>
        <v>200</v>
      </c>
      <c r="W6" s="34">
        <f t="shared" si="3"/>
        <v>0.01</v>
      </c>
      <c r="X6" s="34">
        <f t="shared" si="3"/>
        <v>20000</v>
      </c>
      <c r="Y6" s="35">
        <f>IF(Y7="",NA(),Y7)</f>
        <v>105.77</v>
      </c>
      <c r="Z6" s="35">
        <f t="shared" ref="Z6:AH6" si="4">IF(Z7="",NA(),Z7)</f>
        <v>105.74</v>
      </c>
      <c r="AA6" s="35">
        <f t="shared" si="4"/>
        <v>93.26</v>
      </c>
      <c r="AB6" s="35">
        <f t="shared" si="4"/>
        <v>103.95</v>
      </c>
      <c r="AC6" s="35">
        <f t="shared" si="4"/>
        <v>97.79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1105.6099999999999</v>
      </c>
      <c r="BH6" s="35">
        <f t="shared" si="7"/>
        <v>1004.61</v>
      </c>
      <c r="BI6" s="35">
        <f t="shared" si="7"/>
        <v>887.81</v>
      </c>
      <c r="BJ6" s="35">
        <f t="shared" si="7"/>
        <v>786.3</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106.29</v>
      </c>
      <c r="BR6" s="35">
        <f t="shared" ref="BR6:BZ6" si="8">IF(BR7="",NA(),BR7)</f>
        <v>117.2</v>
      </c>
      <c r="BS6" s="35">
        <f t="shared" si="8"/>
        <v>27.7</v>
      </c>
      <c r="BT6" s="35">
        <f t="shared" si="8"/>
        <v>31.41</v>
      </c>
      <c r="BU6" s="35">
        <f t="shared" si="8"/>
        <v>93.34</v>
      </c>
      <c r="BV6" s="35">
        <f t="shared" si="8"/>
        <v>46.26</v>
      </c>
      <c r="BW6" s="35">
        <f t="shared" si="8"/>
        <v>45.81</v>
      </c>
      <c r="BX6" s="35">
        <f t="shared" si="8"/>
        <v>43.43</v>
      </c>
      <c r="BY6" s="35">
        <f t="shared" si="8"/>
        <v>41.41</v>
      </c>
      <c r="BZ6" s="35">
        <f t="shared" si="8"/>
        <v>39.64</v>
      </c>
      <c r="CA6" s="34" t="str">
        <f>IF(CA7="","",IF(CA7="-","【-】","【"&amp;SUBSTITUTE(TEXT(CA7,"#,##0.00"),"-","△")&amp;"】"))</f>
        <v>【42.60】</v>
      </c>
      <c r="CB6" s="35">
        <f>IF(CB7="",NA(),CB7)</f>
        <v>221.48</v>
      </c>
      <c r="CC6" s="35">
        <f t="shared" ref="CC6:CK6" si="9">IF(CC7="",NA(),CC7)</f>
        <v>198.14</v>
      </c>
      <c r="CD6" s="35">
        <f t="shared" si="9"/>
        <v>852.35</v>
      </c>
      <c r="CE6" s="35">
        <f t="shared" si="9"/>
        <v>759.68</v>
      </c>
      <c r="CF6" s="35">
        <f t="shared" si="9"/>
        <v>284.26</v>
      </c>
      <c r="CG6" s="35">
        <f t="shared" si="9"/>
        <v>376.4</v>
      </c>
      <c r="CH6" s="35">
        <f t="shared" si="9"/>
        <v>383.92</v>
      </c>
      <c r="CI6" s="35">
        <f t="shared" si="9"/>
        <v>400.44</v>
      </c>
      <c r="CJ6" s="35">
        <f t="shared" si="9"/>
        <v>417.56</v>
      </c>
      <c r="CK6" s="35">
        <f t="shared" si="9"/>
        <v>449.72</v>
      </c>
      <c r="CL6" s="34" t="str">
        <f>IF(CL7="","",IF(CL7="-","【-】","【"&amp;SUBSTITUTE(TEXT(CL7,"#,##0.00"),"-","△")&amp;"】"))</f>
        <v>【410.22】</v>
      </c>
      <c r="CM6" s="35">
        <f>IF(CM7="",NA(),CM7)</f>
        <v>43.61</v>
      </c>
      <c r="CN6" s="35">
        <f t="shared" ref="CN6:CV6" si="10">IF(CN7="",NA(),CN7)</f>
        <v>43.61</v>
      </c>
      <c r="CO6" s="35">
        <f t="shared" si="10"/>
        <v>43.61</v>
      </c>
      <c r="CP6" s="35">
        <f t="shared" si="10"/>
        <v>42.11</v>
      </c>
      <c r="CQ6" s="35">
        <f t="shared" si="10"/>
        <v>43.61</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100</v>
      </c>
      <c r="CY6" s="35">
        <f t="shared" ref="CY6:DG6" si="11">IF(CY7="",NA(),CY7)</f>
        <v>100</v>
      </c>
      <c r="CZ6" s="35">
        <f t="shared" si="11"/>
        <v>100</v>
      </c>
      <c r="DA6" s="35">
        <f t="shared" si="11"/>
        <v>100</v>
      </c>
      <c r="DB6" s="35">
        <f t="shared" si="11"/>
        <v>100</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393029</v>
      </c>
      <c r="D7" s="37">
        <v>47</v>
      </c>
      <c r="E7" s="37">
        <v>17</v>
      </c>
      <c r="F7" s="37">
        <v>6</v>
      </c>
      <c r="G7" s="37">
        <v>0</v>
      </c>
      <c r="H7" s="37" t="s">
        <v>97</v>
      </c>
      <c r="I7" s="37" t="s">
        <v>98</v>
      </c>
      <c r="J7" s="37" t="s">
        <v>99</v>
      </c>
      <c r="K7" s="37" t="s">
        <v>100</v>
      </c>
      <c r="L7" s="37" t="s">
        <v>101</v>
      </c>
      <c r="M7" s="37" t="s">
        <v>102</v>
      </c>
      <c r="N7" s="38" t="s">
        <v>103</v>
      </c>
      <c r="O7" s="38" t="s">
        <v>104</v>
      </c>
      <c r="P7" s="38">
        <v>6.47</v>
      </c>
      <c r="Q7" s="38">
        <v>100</v>
      </c>
      <c r="R7" s="38">
        <v>4325</v>
      </c>
      <c r="S7" s="38">
        <v>3119</v>
      </c>
      <c r="T7" s="38">
        <v>28.37</v>
      </c>
      <c r="U7" s="38">
        <v>109.94</v>
      </c>
      <c r="V7" s="38">
        <v>200</v>
      </c>
      <c r="W7" s="38">
        <v>0.01</v>
      </c>
      <c r="X7" s="38">
        <v>20000</v>
      </c>
      <c r="Y7" s="38">
        <v>105.77</v>
      </c>
      <c r="Z7" s="38">
        <v>105.74</v>
      </c>
      <c r="AA7" s="38">
        <v>93.26</v>
      </c>
      <c r="AB7" s="38">
        <v>103.95</v>
      </c>
      <c r="AC7" s="38">
        <v>97.79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1105.6099999999999</v>
      </c>
      <c r="BH7" s="38">
        <v>1004.61</v>
      </c>
      <c r="BI7" s="38">
        <v>887.81</v>
      </c>
      <c r="BJ7" s="38">
        <v>786.3</v>
      </c>
      <c r="BK7" s="38">
        <v>1063.93</v>
      </c>
      <c r="BL7" s="38">
        <v>1060.8599999999999</v>
      </c>
      <c r="BM7" s="38">
        <v>1006.65</v>
      </c>
      <c r="BN7" s="38">
        <v>998.42</v>
      </c>
      <c r="BO7" s="38">
        <v>1095.52</v>
      </c>
      <c r="BP7" s="38">
        <v>1042.3399999999999</v>
      </c>
      <c r="BQ7" s="38">
        <v>106.29</v>
      </c>
      <c r="BR7" s="38">
        <v>117.2</v>
      </c>
      <c r="BS7" s="38">
        <v>27.7</v>
      </c>
      <c r="BT7" s="38">
        <v>31.41</v>
      </c>
      <c r="BU7" s="38">
        <v>93.34</v>
      </c>
      <c r="BV7" s="38">
        <v>46.26</v>
      </c>
      <c r="BW7" s="38">
        <v>45.81</v>
      </c>
      <c r="BX7" s="38">
        <v>43.43</v>
      </c>
      <c r="BY7" s="38">
        <v>41.41</v>
      </c>
      <c r="BZ7" s="38">
        <v>39.64</v>
      </c>
      <c r="CA7" s="38">
        <v>42.6</v>
      </c>
      <c r="CB7" s="38">
        <v>221.48</v>
      </c>
      <c r="CC7" s="38">
        <v>198.14</v>
      </c>
      <c r="CD7" s="38">
        <v>852.35</v>
      </c>
      <c r="CE7" s="38">
        <v>759.68</v>
      </c>
      <c r="CF7" s="38">
        <v>284.26</v>
      </c>
      <c r="CG7" s="38">
        <v>376.4</v>
      </c>
      <c r="CH7" s="38">
        <v>383.92</v>
      </c>
      <c r="CI7" s="38">
        <v>400.44</v>
      </c>
      <c r="CJ7" s="38">
        <v>417.56</v>
      </c>
      <c r="CK7" s="38">
        <v>449.72</v>
      </c>
      <c r="CL7" s="38">
        <v>410.22</v>
      </c>
      <c r="CM7" s="38">
        <v>43.61</v>
      </c>
      <c r="CN7" s="38">
        <v>43.61</v>
      </c>
      <c r="CO7" s="38">
        <v>43.61</v>
      </c>
      <c r="CP7" s="38">
        <v>42.11</v>
      </c>
      <c r="CQ7" s="38">
        <v>43.61</v>
      </c>
      <c r="CR7" s="38">
        <v>33.729999999999997</v>
      </c>
      <c r="CS7" s="38">
        <v>33.21</v>
      </c>
      <c r="CT7" s="38">
        <v>32.229999999999997</v>
      </c>
      <c r="CU7" s="38">
        <v>32.479999999999997</v>
      </c>
      <c r="CV7" s="38">
        <v>30.19</v>
      </c>
      <c r="CW7" s="38">
        <v>32.979999999999997</v>
      </c>
      <c r="CX7" s="38">
        <v>100</v>
      </c>
      <c r="CY7" s="38">
        <v>100</v>
      </c>
      <c r="CZ7" s="38">
        <v>100</v>
      </c>
      <c r="DA7" s="38">
        <v>100</v>
      </c>
      <c r="DB7" s="38">
        <v>100</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2021-12-03T08:06:05Z</dcterms:created>
  <dcterms:modified xsi:type="dcterms:W3CDTF">2022-01-17T08:32:46Z</dcterms:modified>
  <cp:category/>
</cp:coreProperties>
</file>